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" windowWidth="12120" windowHeight="8148" tabRatio="833" activeTab="1"/>
  </bookViews>
  <sheets>
    <sheet name="説明" sheetId="33" r:id="rId1"/>
    <sheet name="入力" sheetId="17" r:id="rId2"/>
    <sheet name="印刷①" sheetId="18" r:id="rId3"/>
    <sheet name="印刷②" sheetId="25" r:id="rId4"/>
    <sheet name="印刷③" sheetId="26" r:id="rId5"/>
    <sheet name="印刷④" sheetId="27" r:id="rId6"/>
    <sheet name="印刷⑤" sheetId="28" r:id="rId7"/>
    <sheet name="印刷⑥" sheetId="29" r:id="rId8"/>
    <sheet name="印刷⑦" sheetId="30" r:id="rId9"/>
    <sheet name="印刷⑧" sheetId="31" r:id="rId10"/>
    <sheet name="データ処理" sheetId="23" r:id="rId11"/>
    <sheet name="日バ登録様式" sheetId="34" r:id="rId12"/>
  </sheets>
  <definedNames>
    <definedName name="_xlnm.Print_Area" localSheetId="0">説明!$A$1:$AM$11</definedName>
    <definedName name="_xlnm.Print_Area" localSheetId="1">入力!$A$1:$N$190</definedName>
  </definedNames>
  <calcPr calcId="145621"/>
</workbook>
</file>

<file path=xl/calcChain.xml><?xml version="1.0" encoding="utf-8"?>
<calcChain xmlns="http://schemas.openxmlformats.org/spreadsheetml/2006/main">
  <c r="A1" i="31" l="1"/>
  <c r="A1" i="30"/>
  <c r="A1" i="29"/>
  <c r="A2" i="28"/>
  <c r="A1" i="28"/>
  <c r="A1" i="27"/>
  <c r="A1" i="26"/>
  <c r="A1" i="25"/>
  <c r="B167" i="17" l="1"/>
  <c r="B144" i="17"/>
  <c r="B121" i="17"/>
  <c r="B98" i="17"/>
  <c r="B75" i="17"/>
  <c r="B52" i="17"/>
  <c r="P189" i="17"/>
  <c r="O189" i="17"/>
  <c r="P188" i="17"/>
  <c r="O188" i="17"/>
  <c r="P187" i="17"/>
  <c r="O187" i="17"/>
  <c r="P186" i="17"/>
  <c r="O186" i="17"/>
  <c r="P185" i="17"/>
  <c r="O185" i="17"/>
  <c r="P184" i="17"/>
  <c r="O184" i="17"/>
  <c r="P183" i="17"/>
  <c r="O183" i="17"/>
  <c r="P182" i="17"/>
  <c r="O182" i="17"/>
  <c r="P181" i="17"/>
  <c r="O181" i="17"/>
  <c r="P166" i="17"/>
  <c r="O166" i="17"/>
  <c r="P165" i="17"/>
  <c r="O165" i="17"/>
  <c r="P164" i="17"/>
  <c r="O164" i="17"/>
  <c r="P163" i="17"/>
  <c r="O163" i="17"/>
  <c r="P162" i="17"/>
  <c r="O162" i="17"/>
  <c r="P161" i="17"/>
  <c r="O161" i="17"/>
  <c r="P160" i="17"/>
  <c r="O160" i="17"/>
  <c r="P159" i="17"/>
  <c r="O159" i="17"/>
  <c r="P158" i="17"/>
  <c r="P167" i="17" s="1"/>
  <c r="O158" i="17"/>
  <c r="O167" i="17" s="1"/>
  <c r="O168" i="17" s="1"/>
  <c r="P143" i="17"/>
  <c r="O143" i="17"/>
  <c r="P142" i="17"/>
  <c r="O142" i="17"/>
  <c r="P141" i="17"/>
  <c r="O141" i="17"/>
  <c r="P140" i="17"/>
  <c r="O140" i="17"/>
  <c r="P139" i="17"/>
  <c r="O139" i="17"/>
  <c r="P138" i="17"/>
  <c r="O138" i="17"/>
  <c r="P137" i="17"/>
  <c r="O137" i="17"/>
  <c r="P136" i="17"/>
  <c r="O136" i="17"/>
  <c r="P135" i="17"/>
  <c r="P144" i="17" s="1"/>
  <c r="O135" i="17"/>
  <c r="O144" i="17" s="1"/>
  <c r="O145" i="17" s="1"/>
  <c r="P120" i="17"/>
  <c r="O120" i="17"/>
  <c r="P119" i="17"/>
  <c r="O119" i="17"/>
  <c r="P118" i="17"/>
  <c r="O118" i="17"/>
  <c r="P117" i="17"/>
  <c r="O117" i="17"/>
  <c r="P116" i="17"/>
  <c r="O116" i="17"/>
  <c r="P115" i="17"/>
  <c r="O115" i="17"/>
  <c r="P114" i="17"/>
  <c r="O114" i="17"/>
  <c r="P113" i="17"/>
  <c r="O113" i="17"/>
  <c r="P112" i="17"/>
  <c r="P121" i="17" s="1"/>
  <c r="O112" i="17"/>
  <c r="O121" i="17" s="1"/>
  <c r="O122" i="17" s="1"/>
  <c r="P97" i="17"/>
  <c r="O97" i="17"/>
  <c r="P96" i="17"/>
  <c r="O96" i="17"/>
  <c r="P95" i="17"/>
  <c r="O95" i="17"/>
  <c r="P94" i="17"/>
  <c r="O94" i="17"/>
  <c r="P93" i="17"/>
  <c r="O93" i="17"/>
  <c r="P92" i="17"/>
  <c r="O92" i="17"/>
  <c r="P91" i="17"/>
  <c r="O91" i="17"/>
  <c r="P90" i="17"/>
  <c r="O90" i="17"/>
  <c r="P89" i="17"/>
  <c r="P98" i="17" s="1"/>
  <c r="O89" i="17"/>
  <c r="O98" i="17" s="1"/>
  <c r="O99" i="17" s="1"/>
  <c r="P74" i="17"/>
  <c r="O74" i="17"/>
  <c r="P73" i="17"/>
  <c r="O73" i="17"/>
  <c r="P72" i="17"/>
  <c r="O72" i="17"/>
  <c r="P71" i="17"/>
  <c r="O71" i="17"/>
  <c r="P70" i="17"/>
  <c r="O70" i="17"/>
  <c r="P69" i="17"/>
  <c r="O69" i="17"/>
  <c r="P68" i="17"/>
  <c r="O68" i="17"/>
  <c r="P67" i="17"/>
  <c r="O67" i="17"/>
  <c r="P66" i="17"/>
  <c r="P75" i="17" s="1"/>
  <c r="O66" i="17"/>
  <c r="O75" i="17" s="1"/>
  <c r="O76" i="17" s="1"/>
  <c r="P51" i="17"/>
  <c r="O51" i="17"/>
  <c r="P50" i="17"/>
  <c r="O50" i="17"/>
  <c r="P49" i="17"/>
  <c r="O49" i="17"/>
  <c r="P48" i="17"/>
  <c r="O48" i="17"/>
  <c r="P47" i="17"/>
  <c r="O47" i="17"/>
  <c r="P46" i="17"/>
  <c r="O46" i="17"/>
  <c r="P45" i="17"/>
  <c r="O45" i="17"/>
  <c r="P44" i="17"/>
  <c r="O44" i="17"/>
  <c r="P43" i="17"/>
  <c r="P52" i="17" s="1"/>
  <c r="O43" i="17"/>
  <c r="O52" i="17" s="1"/>
  <c r="O53" i="17" s="1"/>
  <c r="P21" i="17"/>
  <c r="P22" i="17"/>
  <c r="P23" i="17"/>
  <c r="P24" i="17"/>
  <c r="P25" i="17"/>
  <c r="P26" i="17"/>
  <c r="P27" i="17"/>
  <c r="P28" i="17"/>
  <c r="P20" i="17"/>
  <c r="O21" i="17"/>
  <c r="O22" i="17"/>
  <c r="O23" i="17"/>
  <c r="O24" i="17"/>
  <c r="O25" i="17"/>
  <c r="O26" i="17"/>
  <c r="O27" i="17"/>
  <c r="O28" i="17"/>
  <c r="O20" i="17"/>
  <c r="P190" i="17" l="1"/>
  <c r="O190" i="17"/>
  <c r="O191" i="17" s="1"/>
  <c r="P29" i="17"/>
  <c r="O29" i="17"/>
  <c r="O30" i="17" s="1"/>
  <c r="J11" i="31"/>
  <c r="J11" i="30"/>
  <c r="J11" i="29"/>
  <c r="J11" i="28"/>
  <c r="J11" i="27"/>
  <c r="J11" i="26"/>
  <c r="J11" i="25"/>
  <c r="A5" i="31"/>
  <c r="A5" i="30"/>
  <c r="A5" i="29"/>
  <c r="A5" i="28"/>
  <c r="A5" i="27"/>
  <c r="A5" i="26"/>
  <c r="A5" i="25"/>
  <c r="A5" i="18"/>
  <c r="B190" i="17" l="1"/>
  <c r="B29" i="17"/>
  <c r="G7" i="27"/>
  <c r="B7" i="27"/>
  <c r="G7" i="28"/>
  <c r="B7" i="28"/>
  <c r="G7" i="29"/>
  <c r="B7" i="29"/>
  <c r="G7" i="30"/>
  <c r="B7" i="30"/>
  <c r="G7" i="31"/>
  <c r="B7" i="31"/>
  <c r="G7" i="26"/>
  <c r="B7" i="26"/>
  <c r="G7" i="25"/>
  <c r="B7" i="25"/>
  <c r="G7" i="18"/>
  <c r="B7" i="18"/>
  <c r="X3" i="17"/>
  <c r="V9" i="17"/>
  <c r="V10" i="17"/>
  <c r="A80" i="23" s="1"/>
  <c r="C2" i="23"/>
  <c r="B27" i="17"/>
  <c r="B28" i="17"/>
  <c r="B51" i="17"/>
  <c r="A33" i="25" s="1"/>
  <c r="B50" i="17"/>
  <c r="A31" i="25" s="1"/>
  <c r="B73" i="17"/>
  <c r="A31" i="26" s="1"/>
  <c r="B9" i="31"/>
  <c r="B9" i="30"/>
  <c r="B9" i="29"/>
  <c r="B9" i="28"/>
  <c r="B9" i="27"/>
  <c r="B9" i="18"/>
  <c r="B9" i="25"/>
  <c r="B9" i="26"/>
  <c r="V6" i="17"/>
  <c r="A44" i="23" s="1"/>
  <c r="V7" i="17"/>
  <c r="A53" i="23" s="1"/>
  <c r="V8" i="17"/>
  <c r="A67" i="23" s="1"/>
  <c r="A86" i="23"/>
  <c r="B88" i="23" s="1"/>
  <c r="A38" i="18"/>
  <c r="B33" i="31"/>
  <c r="C97" i="23" s="1"/>
  <c r="J32" i="31"/>
  <c r="H32" i="31"/>
  <c r="F32" i="31"/>
  <c r="G32" i="31" s="1"/>
  <c r="E32" i="31"/>
  <c r="B32" i="31"/>
  <c r="D97" i="23" s="1"/>
  <c r="B31" i="31"/>
  <c r="C96" i="23" s="1"/>
  <c r="J30" i="31"/>
  <c r="H30" i="31"/>
  <c r="F30" i="31"/>
  <c r="G30" i="31" s="1"/>
  <c r="E30" i="31"/>
  <c r="B30" i="31"/>
  <c r="D96" i="23"/>
  <c r="B29" i="31"/>
  <c r="C95" i="23" s="1"/>
  <c r="J28" i="31"/>
  <c r="H28" i="31"/>
  <c r="F28" i="31"/>
  <c r="G28" i="31" s="1"/>
  <c r="E28" i="31"/>
  <c r="B28" i="31"/>
  <c r="D95" i="23" s="1"/>
  <c r="B27" i="31"/>
  <c r="C94" i="23" s="1"/>
  <c r="J26" i="31"/>
  <c r="H26" i="31"/>
  <c r="F26" i="31"/>
  <c r="G26" i="31" s="1"/>
  <c r="E26" i="31"/>
  <c r="B26" i="31"/>
  <c r="D94" i="23" s="1"/>
  <c r="B25" i="31"/>
  <c r="C93" i="23" s="1"/>
  <c r="J24" i="31"/>
  <c r="H24" i="31"/>
  <c r="F24" i="31"/>
  <c r="G24" i="31" s="1"/>
  <c r="E24" i="31"/>
  <c r="B24" i="31"/>
  <c r="D93" i="23" s="1"/>
  <c r="B23" i="31"/>
  <c r="C92" i="23" s="1"/>
  <c r="J22" i="31"/>
  <c r="H22" i="31"/>
  <c r="F22" i="31"/>
  <c r="G22" i="31" s="1"/>
  <c r="E22" i="31"/>
  <c r="B22" i="31"/>
  <c r="D92" i="23" s="1"/>
  <c r="B21" i="31"/>
  <c r="C91" i="23" s="1"/>
  <c r="J20" i="31"/>
  <c r="H20" i="31"/>
  <c r="F20" i="31"/>
  <c r="G20" i="31" s="1"/>
  <c r="E20" i="31"/>
  <c r="B20" i="31"/>
  <c r="D91" i="23" s="1"/>
  <c r="B19" i="31"/>
  <c r="C90" i="23" s="1"/>
  <c r="J18" i="31"/>
  <c r="H18" i="31"/>
  <c r="F18" i="31"/>
  <c r="G18" i="31" s="1"/>
  <c r="E18" i="31"/>
  <c r="B18" i="31"/>
  <c r="D90" i="23" s="1"/>
  <c r="B17" i="31"/>
  <c r="C89" i="23" s="1"/>
  <c r="J16" i="31"/>
  <c r="H16" i="31"/>
  <c r="F16" i="31"/>
  <c r="G16" i="31" s="1"/>
  <c r="E16" i="31"/>
  <c r="B16" i="31"/>
  <c r="D89" i="23" s="1"/>
  <c r="B15" i="31"/>
  <c r="C88" i="23" s="1"/>
  <c r="J14" i="31"/>
  <c r="H14" i="31"/>
  <c r="F14" i="31"/>
  <c r="G14" i="31" s="1"/>
  <c r="E14" i="31"/>
  <c r="B14" i="31"/>
  <c r="D88" i="23" s="1"/>
  <c r="B13" i="31"/>
  <c r="C87" i="23" s="1"/>
  <c r="J12" i="31"/>
  <c r="H12" i="31"/>
  <c r="F12" i="31"/>
  <c r="G12" i="31" s="1"/>
  <c r="E12" i="31"/>
  <c r="B12" i="31"/>
  <c r="D87" i="23" s="1"/>
  <c r="G8" i="31"/>
  <c r="B8" i="31"/>
  <c r="B6" i="31"/>
  <c r="C86" i="23" s="1"/>
  <c r="B5" i="31"/>
  <c r="D40" i="31"/>
  <c r="B33" i="30"/>
  <c r="C85" i="23" s="1"/>
  <c r="J32" i="30"/>
  <c r="H32" i="30"/>
  <c r="F32" i="30"/>
  <c r="G32" i="30" s="1"/>
  <c r="E32" i="30"/>
  <c r="B32" i="30"/>
  <c r="D85" i="23" s="1"/>
  <c r="B31" i="30"/>
  <c r="C84" i="23" s="1"/>
  <c r="J30" i="30"/>
  <c r="H30" i="30"/>
  <c r="F30" i="30"/>
  <c r="G30" i="30" s="1"/>
  <c r="E30" i="30"/>
  <c r="B30" i="30"/>
  <c r="D84" i="23" s="1"/>
  <c r="B29" i="30"/>
  <c r="C83" i="23" s="1"/>
  <c r="J28" i="30"/>
  <c r="H28" i="30"/>
  <c r="F28" i="30"/>
  <c r="G28" i="30" s="1"/>
  <c r="E28" i="30"/>
  <c r="B28" i="30"/>
  <c r="D83" i="23" s="1"/>
  <c r="B27" i="30"/>
  <c r="C82" i="23" s="1"/>
  <c r="J26" i="30"/>
  <c r="H26" i="30"/>
  <c r="F26" i="30"/>
  <c r="G26" i="30" s="1"/>
  <c r="E26" i="30"/>
  <c r="B26" i="30"/>
  <c r="D82" i="23" s="1"/>
  <c r="B25" i="30"/>
  <c r="C81" i="23" s="1"/>
  <c r="J24" i="30"/>
  <c r="H24" i="30"/>
  <c r="F24" i="30"/>
  <c r="G24" i="30" s="1"/>
  <c r="E24" i="30"/>
  <c r="B24" i="30"/>
  <c r="D81" i="23" s="1"/>
  <c r="B23" i="30"/>
  <c r="C80" i="23" s="1"/>
  <c r="J22" i="30"/>
  <c r="H22" i="30"/>
  <c r="F22" i="30"/>
  <c r="G22" i="30" s="1"/>
  <c r="E22" i="30"/>
  <c r="B22" i="30"/>
  <c r="D80" i="23" s="1"/>
  <c r="B21" i="30"/>
  <c r="C79" i="23" s="1"/>
  <c r="J20" i="30"/>
  <c r="H20" i="30"/>
  <c r="F20" i="30"/>
  <c r="G20" i="30" s="1"/>
  <c r="E20" i="30"/>
  <c r="B20" i="30"/>
  <c r="D79" i="23"/>
  <c r="B19" i="30"/>
  <c r="C78" i="23" s="1"/>
  <c r="J18" i="30"/>
  <c r="H18" i="30"/>
  <c r="F18" i="30"/>
  <c r="G18" i="30" s="1"/>
  <c r="E18" i="30"/>
  <c r="B18" i="30"/>
  <c r="D78" i="23" s="1"/>
  <c r="B17" i="30"/>
  <c r="C77" i="23" s="1"/>
  <c r="J16" i="30"/>
  <c r="H16" i="30"/>
  <c r="F16" i="30"/>
  <c r="G16" i="30" s="1"/>
  <c r="E16" i="30"/>
  <c r="B16" i="30"/>
  <c r="D77" i="23" s="1"/>
  <c r="B15" i="30"/>
  <c r="C76" i="23" s="1"/>
  <c r="J14" i="30"/>
  <c r="H14" i="30"/>
  <c r="F14" i="30"/>
  <c r="G14" i="30" s="1"/>
  <c r="E14" i="30"/>
  <c r="B14" i="30"/>
  <c r="D76" i="23" s="1"/>
  <c r="B13" i="30"/>
  <c r="C75" i="23" s="1"/>
  <c r="J12" i="30"/>
  <c r="H12" i="30"/>
  <c r="F12" i="30"/>
  <c r="G12" i="30" s="1"/>
  <c r="E12" i="30"/>
  <c r="B12" i="30"/>
  <c r="D75" i="23" s="1"/>
  <c r="G8" i="30"/>
  <c r="B8" i="30"/>
  <c r="B6" i="30"/>
  <c r="C74" i="23" s="1"/>
  <c r="B5" i="30"/>
  <c r="B33" i="29"/>
  <c r="C73" i="23" s="1"/>
  <c r="J32" i="29"/>
  <c r="H32" i="29"/>
  <c r="F32" i="29"/>
  <c r="G32" i="29" s="1"/>
  <c r="E32" i="29"/>
  <c r="B32" i="29"/>
  <c r="D73" i="23" s="1"/>
  <c r="B31" i="29"/>
  <c r="C72" i="23" s="1"/>
  <c r="J30" i="29"/>
  <c r="H30" i="29"/>
  <c r="F30" i="29"/>
  <c r="G30" i="29" s="1"/>
  <c r="E30" i="29"/>
  <c r="B30" i="29"/>
  <c r="D72" i="23" s="1"/>
  <c r="B29" i="29"/>
  <c r="C71" i="23" s="1"/>
  <c r="J28" i="29"/>
  <c r="H28" i="29"/>
  <c r="F28" i="29"/>
  <c r="G28" i="29" s="1"/>
  <c r="E28" i="29"/>
  <c r="B28" i="29"/>
  <c r="D71" i="23" s="1"/>
  <c r="B27" i="29"/>
  <c r="C70" i="23" s="1"/>
  <c r="J26" i="29"/>
  <c r="H26" i="29"/>
  <c r="F26" i="29"/>
  <c r="G26" i="29" s="1"/>
  <c r="E26" i="29"/>
  <c r="B26" i="29"/>
  <c r="D70" i="23" s="1"/>
  <c r="B25" i="29"/>
  <c r="C69" i="23" s="1"/>
  <c r="J24" i="29"/>
  <c r="H24" i="29"/>
  <c r="F24" i="29"/>
  <c r="G24" i="29" s="1"/>
  <c r="E24" i="29"/>
  <c r="B24" i="29"/>
  <c r="D69" i="23" s="1"/>
  <c r="B23" i="29"/>
  <c r="C68" i="23" s="1"/>
  <c r="J22" i="29"/>
  <c r="H22" i="29"/>
  <c r="F22" i="29"/>
  <c r="G22" i="29" s="1"/>
  <c r="E22" i="29"/>
  <c r="B22" i="29"/>
  <c r="D68" i="23" s="1"/>
  <c r="B21" i="29"/>
  <c r="C67" i="23" s="1"/>
  <c r="J20" i="29"/>
  <c r="H20" i="29"/>
  <c r="F20" i="29"/>
  <c r="G20" i="29" s="1"/>
  <c r="E20" i="29"/>
  <c r="B20" i="29"/>
  <c r="D67" i="23" s="1"/>
  <c r="B19" i="29"/>
  <c r="C66" i="23" s="1"/>
  <c r="J18" i="29"/>
  <c r="H18" i="29"/>
  <c r="F18" i="29"/>
  <c r="G18" i="29" s="1"/>
  <c r="E18" i="29"/>
  <c r="B18" i="29"/>
  <c r="D66" i="23" s="1"/>
  <c r="B17" i="29"/>
  <c r="C65" i="23" s="1"/>
  <c r="J16" i="29"/>
  <c r="H16" i="29"/>
  <c r="F16" i="29"/>
  <c r="G16" i="29" s="1"/>
  <c r="E16" i="29"/>
  <c r="B16" i="29"/>
  <c r="D65" i="23" s="1"/>
  <c r="B15" i="29"/>
  <c r="C64" i="23" s="1"/>
  <c r="J14" i="29"/>
  <c r="H14" i="29"/>
  <c r="F14" i="29"/>
  <c r="G14" i="29" s="1"/>
  <c r="E14" i="29"/>
  <c r="B14" i="29"/>
  <c r="D64" i="23" s="1"/>
  <c r="B13" i="29"/>
  <c r="C63" i="23" s="1"/>
  <c r="J12" i="29"/>
  <c r="H12" i="29"/>
  <c r="F12" i="29"/>
  <c r="G12" i="29" s="1"/>
  <c r="E12" i="29"/>
  <c r="B12" i="29"/>
  <c r="D63" i="23" s="1"/>
  <c r="G8" i="29"/>
  <c r="B8" i="29"/>
  <c r="B6" i="29"/>
  <c r="C62" i="23" s="1"/>
  <c r="B5" i="29"/>
  <c r="A2" i="29" s="1"/>
  <c r="B33" i="28"/>
  <c r="C61" i="23" s="1"/>
  <c r="J32" i="28"/>
  <c r="H32" i="28"/>
  <c r="F32" i="28"/>
  <c r="G32" i="28" s="1"/>
  <c r="E32" i="28"/>
  <c r="B32" i="28"/>
  <c r="D61" i="23" s="1"/>
  <c r="B31" i="28"/>
  <c r="C60" i="23" s="1"/>
  <c r="J30" i="28"/>
  <c r="H30" i="28"/>
  <c r="F30" i="28"/>
  <c r="G30" i="28" s="1"/>
  <c r="E30" i="28"/>
  <c r="B30" i="28"/>
  <c r="D60" i="23" s="1"/>
  <c r="B29" i="28"/>
  <c r="C59" i="23" s="1"/>
  <c r="J28" i="28"/>
  <c r="H28" i="28"/>
  <c r="F28" i="28"/>
  <c r="G28" i="28" s="1"/>
  <c r="E28" i="28"/>
  <c r="B28" i="28"/>
  <c r="D59" i="23" s="1"/>
  <c r="B27" i="28"/>
  <c r="C58" i="23" s="1"/>
  <c r="J26" i="28"/>
  <c r="H26" i="28"/>
  <c r="F26" i="28"/>
  <c r="G26" i="28" s="1"/>
  <c r="E26" i="28"/>
  <c r="B26" i="28"/>
  <c r="D58" i="23" s="1"/>
  <c r="B25" i="28"/>
  <c r="C57" i="23" s="1"/>
  <c r="J24" i="28"/>
  <c r="H24" i="28"/>
  <c r="F24" i="28"/>
  <c r="G24" i="28" s="1"/>
  <c r="E24" i="28"/>
  <c r="B24" i="28"/>
  <c r="D57" i="23" s="1"/>
  <c r="B23" i="28"/>
  <c r="C56" i="23" s="1"/>
  <c r="J22" i="28"/>
  <c r="H22" i="28"/>
  <c r="F22" i="28"/>
  <c r="G22" i="28" s="1"/>
  <c r="E22" i="28"/>
  <c r="B22" i="28"/>
  <c r="D56" i="23" s="1"/>
  <c r="B21" i="28"/>
  <c r="C55" i="23" s="1"/>
  <c r="J20" i="28"/>
  <c r="H20" i="28"/>
  <c r="F20" i="28"/>
  <c r="G20" i="28" s="1"/>
  <c r="E20" i="28"/>
  <c r="B20" i="28"/>
  <c r="D55" i="23" s="1"/>
  <c r="B19" i="28"/>
  <c r="C54" i="23" s="1"/>
  <c r="J18" i="28"/>
  <c r="H18" i="28"/>
  <c r="F18" i="28"/>
  <c r="G18" i="28" s="1"/>
  <c r="E18" i="28"/>
  <c r="B18" i="28"/>
  <c r="D54" i="23" s="1"/>
  <c r="B17" i="28"/>
  <c r="C53" i="23" s="1"/>
  <c r="J16" i="28"/>
  <c r="H16" i="28"/>
  <c r="F16" i="28"/>
  <c r="G16" i="28" s="1"/>
  <c r="E16" i="28"/>
  <c r="B16" i="28"/>
  <c r="D53" i="23" s="1"/>
  <c r="B15" i="28"/>
  <c r="C52" i="23" s="1"/>
  <c r="J14" i="28"/>
  <c r="H14" i="28"/>
  <c r="F14" i="28"/>
  <c r="G14" i="28" s="1"/>
  <c r="E14" i="28"/>
  <c r="B14" i="28"/>
  <c r="D52" i="23" s="1"/>
  <c r="B13" i="28"/>
  <c r="C51" i="23" s="1"/>
  <c r="J12" i="28"/>
  <c r="H12" i="28"/>
  <c r="F12" i="28"/>
  <c r="G12" i="28" s="1"/>
  <c r="E12" i="28"/>
  <c r="B12" i="28"/>
  <c r="D51" i="23" s="1"/>
  <c r="G8" i="28"/>
  <c r="B8" i="28"/>
  <c r="B6" i="28"/>
  <c r="C50" i="23" s="1"/>
  <c r="B5" i="28"/>
  <c r="B33" i="27"/>
  <c r="C49" i="23" s="1"/>
  <c r="J32" i="27"/>
  <c r="H32" i="27"/>
  <c r="F32" i="27"/>
  <c r="G32" i="27" s="1"/>
  <c r="E32" i="27"/>
  <c r="B32" i="27"/>
  <c r="D49" i="23" s="1"/>
  <c r="B31" i="27"/>
  <c r="C48" i="23" s="1"/>
  <c r="J30" i="27"/>
  <c r="H30" i="27"/>
  <c r="F30" i="27"/>
  <c r="G30" i="27" s="1"/>
  <c r="E30" i="27"/>
  <c r="B30" i="27"/>
  <c r="D48" i="23" s="1"/>
  <c r="B29" i="27"/>
  <c r="C47" i="23" s="1"/>
  <c r="J28" i="27"/>
  <c r="H28" i="27"/>
  <c r="F28" i="27"/>
  <c r="G28" i="27" s="1"/>
  <c r="E28" i="27"/>
  <c r="B28" i="27"/>
  <c r="D47" i="23" s="1"/>
  <c r="B27" i="27"/>
  <c r="C46" i="23" s="1"/>
  <c r="J26" i="27"/>
  <c r="H26" i="27"/>
  <c r="F26" i="27"/>
  <c r="G26" i="27" s="1"/>
  <c r="E26" i="27"/>
  <c r="B26" i="27"/>
  <c r="D46" i="23" s="1"/>
  <c r="B25" i="27"/>
  <c r="C45" i="23" s="1"/>
  <c r="J24" i="27"/>
  <c r="H24" i="27"/>
  <c r="F24" i="27"/>
  <c r="G24" i="27" s="1"/>
  <c r="E24" i="27"/>
  <c r="B24" i="27"/>
  <c r="D45" i="23" s="1"/>
  <c r="B23" i="27"/>
  <c r="C44" i="23" s="1"/>
  <c r="J22" i="27"/>
  <c r="H22" i="27"/>
  <c r="F22" i="27"/>
  <c r="G22" i="27" s="1"/>
  <c r="E22" i="27"/>
  <c r="B22" i="27"/>
  <c r="D44" i="23" s="1"/>
  <c r="B21" i="27"/>
  <c r="C43" i="23" s="1"/>
  <c r="J20" i="27"/>
  <c r="H20" i="27"/>
  <c r="F20" i="27"/>
  <c r="G20" i="27" s="1"/>
  <c r="E20" i="27"/>
  <c r="B20" i="27"/>
  <c r="D43" i="23" s="1"/>
  <c r="B19" i="27"/>
  <c r="C42" i="23" s="1"/>
  <c r="J18" i="27"/>
  <c r="H18" i="27"/>
  <c r="F18" i="27"/>
  <c r="G18" i="27" s="1"/>
  <c r="E18" i="27"/>
  <c r="B18" i="27"/>
  <c r="D42" i="23" s="1"/>
  <c r="B17" i="27"/>
  <c r="C41" i="23" s="1"/>
  <c r="J16" i="27"/>
  <c r="H16" i="27"/>
  <c r="F16" i="27"/>
  <c r="G16" i="27" s="1"/>
  <c r="E16" i="27"/>
  <c r="B16" i="27"/>
  <c r="D41" i="23" s="1"/>
  <c r="B15" i="27"/>
  <c r="C40" i="23" s="1"/>
  <c r="J14" i="27"/>
  <c r="H14" i="27"/>
  <c r="F14" i="27"/>
  <c r="G14" i="27" s="1"/>
  <c r="E14" i="27"/>
  <c r="B14" i="27"/>
  <c r="D40" i="23" s="1"/>
  <c r="B13" i="27"/>
  <c r="C39" i="23" s="1"/>
  <c r="J12" i="27"/>
  <c r="H12" i="27"/>
  <c r="F12" i="27"/>
  <c r="G12" i="27" s="1"/>
  <c r="E12" i="27"/>
  <c r="B12" i="27"/>
  <c r="D39" i="23" s="1"/>
  <c r="G8" i="27"/>
  <c r="B8" i="27"/>
  <c r="B6" i="27"/>
  <c r="C38" i="23" s="1"/>
  <c r="B5" i="27"/>
  <c r="B189" i="17"/>
  <c r="A33" i="31" s="1"/>
  <c r="B188" i="17"/>
  <c r="A31" i="31" s="1"/>
  <c r="B166" i="17"/>
  <c r="A33" i="30" s="1"/>
  <c r="B165" i="17"/>
  <c r="A31" i="30" s="1"/>
  <c r="B143" i="17"/>
  <c r="A33" i="29" s="1"/>
  <c r="B142" i="17"/>
  <c r="A31" i="29" s="1"/>
  <c r="B120" i="17"/>
  <c r="A33" i="28" s="1"/>
  <c r="B119" i="17"/>
  <c r="A31" i="28" s="1"/>
  <c r="B97" i="17"/>
  <c r="A33" i="27" s="1"/>
  <c r="B96" i="17"/>
  <c r="A31" i="27" s="1"/>
  <c r="A32" i="25"/>
  <c r="A30" i="25"/>
  <c r="A28" i="25"/>
  <c r="A26" i="25"/>
  <c r="A24" i="25"/>
  <c r="A22" i="25"/>
  <c r="A20" i="25"/>
  <c r="A18" i="25"/>
  <c r="A16" i="25"/>
  <c r="A32" i="18"/>
  <c r="A30" i="18"/>
  <c r="A28" i="18"/>
  <c r="A26" i="18"/>
  <c r="A24" i="18"/>
  <c r="A22" i="18"/>
  <c r="A20" i="18"/>
  <c r="A18" i="18"/>
  <c r="A16" i="18"/>
  <c r="G8" i="25"/>
  <c r="B8" i="25"/>
  <c r="G8" i="26"/>
  <c r="B8" i="26"/>
  <c r="B33" i="26"/>
  <c r="C37" i="23" s="1"/>
  <c r="J32" i="26"/>
  <c r="H32" i="26"/>
  <c r="F32" i="26"/>
  <c r="G32" i="26" s="1"/>
  <c r="E32" i="26"/>
  <c r="B32" i="26"/>
  <c r="D37" i="23" s="1"/>
  <c r="B31" i="26"/>
  <c r="C36" i="23" s="1"/>
  <c r="J30" i="26"/>
  <c r="H30" i="26"/>
  <c r="F30" i="26"/>
  <c r="G30" i="26" s="1"/>
  <c r="E30" i="26"/>
  <c r="B30" i="26"/>
  <c r="D36" i="23"/>
  <c r="B29" i="26"/>
  <c r="C35" i="23" s="1"/>
  <c r="J28" i="26"/>
  <c r="H28" i="26"/>
  <c r="F28" i="26"/>
  <c r="G28" i="26" s="1"/>
  <c r="E28" i="26"/>
  <c r="B28" i="26"/>
  <c r="D35" i="23" s="1"/>
  <c r="B27" i="26"/>
  <c r="C34" i="23" s="1"/>
  <c r="J26" i="26"/>
  <c r="H26" i="26"/>
  <c r="F26" i="26"/>
  <c r="G26" i="26" s="1"/>
  <c r="E26" i="26"/>
  <c r="B26" i="26"/>
  <c r="D34" i="23" s="1"/>
  <c r="B25" i="26"/>
  <c r="C33" i="23" s="1"/>
  <c r="J24" i="26"/>
  <c r="H24" i="26"/>
  <c r="F24" i="26"/>
  <c r="G24" i="26" s="1"/>
  <c r="E24" i="26"/>
  <c r="B24" i="26"/>
  <c r="D33" i="23" s="1"/>
  <c r="J22" i="26"/>
  <c r="H22" i="26"/>
  <c r="B23" i="26"/>
  <c r="C32" i="23" s="1"/>
  <c r="F22" i="26"/>
  <c r="G22" i="26" s="1"/>
  <c r="E22" i="26"/>
  <c r="B22" i="26"/>
  <c r="D32" i="23" s="1"/>
  <c r="B21" i="26"/>
  <c r="C31" i="23" s="1"/>
  <c r="J20" i="26"/>
  <c r="H20" i="26"/>
  <c r="F20" i="26"/>
  <c r="G20" i="26" s="1"/>
  <c r="E20" i="26"/>
  <c r="B20" i="26"/>
  <c r="D31" i="23" s="1"/>
  <c r="B19" i="26"/>
  <c r="C30" i="23" s="1"/>
  <c r="J18" i="26"/>
  <c r="H18" i="26"/>
  <c r="F18" i="26"/>
  <c r="G18" i="26" s="1"/>
  <c r="E18" i="26"/>
  <c r="B18" i="26"/>
  <c r="D30" i="23" s="1"/>
  <c r="B17" i="26"/>
  <c r="C29" i="23" s="1"/>
  <c r="J16" i="26"/>
  <c r="H16" i="26"/>
  <c r="F16" i="26"/>
  <c r="G16" i="26" s="1"/>
  <c r="E16" i="26"/>
  <c r="B16" i="26"/>
  <c r="D29" i="23" s="1"/>
  <c r="B15" i="26"/>
  <c r="C28" i="23" s="1"/>
  <c r="J14" i="26"/>
  <c r="H14" i="26"/>
  <c r="F14" i="26"/>
  <c r="G14" i="26" s="1"/>
  <c r="E14" i="26"/>
  <c r="B14" i="26"/>
  <c r="D28" i="23" s="1"/>
  <c r="B33" i="18"/>
  <c r="J32" i="18"/>
  <c r="H32" i="18"/>
  <c r="F32" i="18"/>
  <c r="G32" i="18" s="1"/>
  <c r="E32" i="18"/>
  <c r="B32" i="18"/>
  <c r="D13" i="23" s="1"/>
  <c r="B31" i="18"/>
  <c r="J30" i="18"/>
  <c r="H30" i="18"/>
  <c r="F30" i="18"/>
  <c r="G30" i="18" s="1"/>
  <c r="E30" i="18"/>
  <c r="B30" i="18"/>
  <c r="D12" i="23" s="1"/>
  <c r="B29" i="18"/>
  <c r="J28" i="18"/>
  <c r="H28" i="18"/>
  <c r="F28" i="18"/>
  <c r="G28" i="18" s="1"/>
  <c r="E28" i="18"/>
  <c r="B28" i="18"/>
  <c r="D11" i="23" s="1"/>
  <c r="B27" i="18"/>
  <c r="J26" i="18"/>
  <c r="H26" i="18"/>
  <c r="F26" i="18"/>
  <c r="G26" i="18" s="1"/>
  <c r="E26" i="18"/>
  <c r="B26" i="18"/>
  <c r="D10" i="23" s="1"/>
  <c r="B25" i="18"/>
  <c r="J24" i="18"/>
  <c r="H24" i="18"/>
  <c r="F24" i="18"/>
  <c r="G24" i="18" s="1"/>
  <c r="E24" i="18"/>
  <c r="B24" i="18"/>
  <c r="D9" i="23" s="1"/>
  <c r="B23" i="18"/>
  <c r="J22" i="18"/>
  <c r="H22" i="18"/>
  <c r="F22" i="18"/>
  <c r="G22" i="18" s="1"/>
  <c r="E22" i="18"/>
  <c r="B22" i="18"/>
  <c r="D8" i="23" s="1"/>
  <c r="B21" i="18"/>
  <c r="J20" i="18"/>
  <c r="H20" i="18"/>
  <c r="F20" i="18"/>
  <c r="G20" i="18" s="1"/>
  <c r="E20" i="18"/>
  <c r="B20" i="18"/>
  <c r="D7" i="23" s="1"/>
  <c r="B19" i="18"/>
  <c r="J18" i="18"/>
  <c r="H18" i="18"/>
  <c r="F18" i="18"/>
  <c r="G18" i="18" s="1"/>
  <c r="E18" i="18"/>
  <c r="B18" i="18"/>
  <c r="D6" i="23" s="1"/>
  <c r="B17" i="18"/>
  <c r="J16" i="18"/>
  <c r="H16" i="18"/>
  <c r="F16" i="18"/>
  <c r="G16" i="18" s="1"/>
  <c r="E16" i="18"/>
  <c r="B16" i="18"/>
  <c r="D5" i="23" s="1"/>
  <c r="B15" i="18"/>
  <c r="C4" i="23" s="1"/>
  <c r="J14" i="18"/>
  <c r="H14" i="18"/>
  <c r="F14" i="18"/>
  <c r="G14" i="18" s="1"/>
  <c r="E14" i="18"/>
  <c r="B14" i="18"/>
  <c r="D4" i="23"/>
  <c r="B13" i="18"/>
  <c r="C3" i="23" s="1"/>
  <c r="J12" i="18"/>
  <c r="H12" i="18"/>
  <c r="F12" i="18"/>
  <c r="G12" i="18" s="1"/>
  <c r="E12" i="18"/>
  <c r="B12" i="18"/>
  <c r="D3" i="23" s="1"/>
  <c r="B13" i="26"/>
  <c r="C27" i="23" s="1"/>
  <c r="J12" i="26"/>
  <c r="H12" i="26"/>
  <c r="F12" i="26"/>
  <c r="G12" i="26" s="1"/>
  <c r="E12" i="26"/>
  <c r="B12" i="26"/>
  <c r="D27" i="23" s="1"/>
  <c r="V3" i="17"/>
  <c r="A6" i="23" s="1"/>
  <c r="B6" i="26"/>
  <c r="C26" i="23" s="1"/>
  <c r="B5" i="26"/>
  <c r="D40" i="26"/>
  <c r="B74" i="17"/>
  <c r="A33" i="26" s="1"/>
  <c r="J32" i="25"/>
  <c r="H32" i="25"/>
  <c r="F32" i="25"/>
  <c r="G32" i="25" s="1"/>
  <c r="E32" i="25"/>
  <c r="J30" i="25"/>
  <c r="H30" i="25"/>
  <c r="F30" i="25"/>
  <c r="G30" i="25" s="1"/>
  <c r="E30" i="25"/>
  <c r="J28" i="25"/>
  <c r="H28" i="25"/>
  <c r="F28" i="25"/>
  <c r="G28" i="25" s="1"/>
  <c r="E28" i="25"/>
  <c r="J26" i="25"/>
  <c r="H26" i="25"/>
  <c r="F26" i="25"/>
  <c r="G26" i="25" s="1"/>
  <c r="E26" i="25"/>
  <c r="J24" i="25"/>
  <c r="H24" i="25"/>
  <c r="F24" i="25"/>
  <c r="G24" i="25" s="1"/>
  <c r="E24" i="25"/>
  <c r="J22" i="25"/>
  <c r="H22" i="25"/>
  <c r="F22" i="25"/>
  <c r="G22" i="25" s="1"/>
  <c r="E22" i="25"/>
  <c r="J20" i="25"/>
  <c r="H20" i="25"/>
  <c r="F20" i="25"/>
  <c r="G20" i="25" s="1"/>
  <c r="E20" i="25"/>
  <c r="J18" i="25"/>
  <c r="H18" i="25"/>
  <c r="F18" i="25"/>
  <c r="G18" i="25" s="1"/>
  <c r="E18" i="25"/>
  <c r="J16" i="25"/>
  <c r="H16" i="25"/>
  <c r="F16" i="25"/>
  <c r="G16" i="25" s="1"/>
  <c r="E16" i="25"/>
  <c r="J14" i="25"/>
  <c r="H14" i="25"/>
  <c r="F14" i="25"/>
  <c r="G14" i="25" s="1"/>
  <c r="E14" i="25"/>
  <c r="J12" i="25"/>
  <c r="H12" i="25"/>
  <c r="F12" i="25"/>
  <c r="G12" i="25" s="1"/>
  <c r="E12" i="25"/>
  <c r="B32" i="25"/>
  <c r="D25" i="23" s="1"/>
  <c r="B30" i="25"/>
  <c r="D24" i="23" s="1"/>
  <c r="B28" i="25"/>
  <c r="D23" i="23" s="1"/>
  <c r="B26" i="25"/>
  <c r="D22" i="23" s="1"/>
  <c r="B24" i="25"/>
  <c r="D21" i="23" s="1"/>
  <c r="B22" i="25"/>
  <c r="D20" i="23" s="1"/>
  <c r="B20" i="25"/>
  <c r="D19" i="23" s="1"/>
  <c r="B18" i="25"/>
  <c r="D18" i="23" s="1"/>
  <c r="B16" i="25"/>
  <c r="D17" i="23" s="1"/>
  <c r="B14" i="25"/>
  <c r="D16" i="23" s="1"/>
  <c r="B12" i="25"/>
  <c r="D15" i="23" s="1"/>
  <c r="B33" i="25"/>
  <c r="C25" i="23" s="1"/>
  <c r="B31" i="25"/>
  <c r="C24" i="23" s="1"/>
  <c r="B29" i="25"/>
  <c r="C23" i="23"/>
  <c r="B27" i="25"/>
  <c r="C22" i="23" s="1"/>
  <c r="B25" i="25"/>
  <c r="C21" i="23" s="1"/>
  <c r="B23" i="25"/>
  <c r="C20" i="23" s="1"/>
  <c r="B21" i="25"/>
  <c r="C19" i="23" s="1"/>
  <c r="B19" i="25"/>
  <c r="C18" i="23" s="1"/>
  <c r="B17" i="25"/>
  <c r="C17" i="23" s="1"/>
  <c r="B15" i="25"/>
  <c r="C16" i="23" s="1"/>
  <c r="B13" i="25"/>
  <c r="C15" i="23" s="1"/>
  <c r="B6" i="25"/>
  <c r="C14" i="23" s="1"/>
  <c r="B5" i="25"/>
  <c r="V5" i="17"/>
  <c r="A33" i="23" s="1"/>
  <c r="V4" i="17"/>
  <c r="A16" i="23" s="1"/>
  <c r="G8" i="18"/>
  <c r="B8" i="18"/>
  <c r="B6" i="18"/>
  <c r="B5" i="18"/>
  <c r="A40" i="23"/>
  <c r="A69" i="23"/>
  <c r="A75" i="23"/>
  <c r="A82" i="23"/>
  <c r="A81" i="23"/>
  <c r="A78" i="23"/>
  <c r="A2" i="26"/>
  <c r="A77" i="23"/>
  <c r="A88" i="23"/>
  <c r="A38" i="29"/>
  <c r="A2" i="30"/>
  <c r="A2" i="31"/>
  <c r="A55" i="23"/>
  <c r="A50" i="23"/>
  <c r="B55" i="23" s="1"/>
  <c r="A79" i="23"/>
  <c r="A2" i="25"/>
  <c r="A59" i="23"/>
  <c r="A56" i="23"/>
  <c r="A93" i="23"/>
  <c r="A58" i="23"/>
  <c r="A89" i="23"/>
  <c r="A51" i="23"/>
  <c r="A57" i="23"/>
  <c r="B97" i="23"/>
  <c r="D40" i="30"/>
  <c r="A38" i="30"/>
  <c r="A39" i="23"/>
  <c r="A41" i="23"/>
  <c r="A46" i="23"/>
  <c r="A47" i="23"/>
  <c r="A43" i="23"/>
  <c r="A45" i="23"/>
  <c r="A70" i="23"/>
  <c r="A63" i="23"/>
  <c r="A62" i="23"/>
  <c r="B62" i="23" s="1"/>
  <c r="A68" i="23"/>
  <c r="A66" i="23"/>
  <c r="A38" i="26"/>
  <c r="A38" i="28"/>
  <c r="B94" i="23"/>
  <c r="A42" i="23"/>
  <c r="A2" i="27"/>
  <c r="D40" i="27"/>
  <c r="A94" i="23"/>
  <c r="A95" i="23"/>
  <c r="A91" i="23"/>
  <c r="A90" i="23"/>
  <c r="A92" i="23"/>
  <c r="A87" i="23"/>
  <c r="A21" i="23"/>
  <c r="A54" i="23"/>
  <c r="A73" i="23"/>
  <c r="B60" i="23" l="1"/>
  <c r="C13" i="23"/>
  <c r="B66" i="23"/>
  <c r="A96" i="23"/>
  <c r="B91" i="23"/>
  <c r="B90" i="23"/>
  <c r="B93" i="23"/>
  <c r="B92" i="23"/>
  <c r="B86" i="23"/>
  <c r="B96" i="23"/>
  <c r="B89" i="23"/>
  <c r="B95" i="23"/>
  <c r="B87" i="23"/>
  <c r="A97" i="23"/>
  <c r="C9" i="23"/>
  <c r="C6" i="23"/>
  <c r="C7" i="23"/>
  <c r="C8" i="23"/>
  <c r="C12" i="23"/>
  <c r="C11" i="23"/>
  <c r="A60" i="23"/>
  <c r="C5" i="23"/>
  <c r="C10" i="23"/>
  <c r="A27" i="23"/>
  <c r="B67" i="23"/>
  <c r="A28" i="23"/>
  <c r="B71" i="23"/>
  <c r="B53" i="23"/>
  <c r="B52" i="23"/>
  <c r="B50" i="23"/>
  <c r="A35" i="23"/>
  <c r="A71" i="23"/>
  <c r="A64" i="23"/>
  <c r="A38" i="23"/>
  <c r="A76" i="23"/>
  <c r="A31" i="23"/>
  <c r="A52" i="23"/>
  <c r="A83" i="23"/>
  <c r="A74" i="23"/>
  <c r="B83" i="23" s="1"/>
  <c r="A11" i="23"/>
  <c r="A9" i="23"/>
  <c r="A2" i="23"/>
  <c r="A10" i="23"/>
  <c r="A7" i="23"/>
  <c r="A38" i="27"/>
  <c r="A38" i="31"/>
  <c r="B12" i="23"/>
  <c r="A8" i="23"/>
  <c r="A4" i="23"/>
  <c r="A5" i="23"/>
  <c r="A12" i="23"/>
  <c r="A19" i="23"/>
  <c r="A20" i="23"/>
  <c r="A23" i="23"/>
  <c r="A17" i="23"/>
  <c r="B63" i="23"/>
  <c r="B64" i="23"/>
  <c r="A72" i="23"/>
  <c r="B44" i="23"/>
  <c r="A49" i="23"/>
  <c r="B51" i="23"/>
  <c r="B69" i="23"/>
  <c r="B72" i="23"/>
  <c r="B70" i="23"/>
  <c r="B73" i="23"/>
  <c r="B46" i="23"/>
  <c r="B38" i="23"/>
  <c r="B39" i="23"/>
  <c r="B48" i="23"/>
  <c r="B61" i="23"/>
  <c r="B57" i="23"/>
  <c r="B54" i="23"/>
  <c r="B58" i="23"/>
  <c r="A26" i="23"/>
  <c r="A34" i="23"/>
  <c r="A22" i="23"/>
  <c r="A30" i="23"/>
  <c r="A65" i="23"/>
  <c r="B65" i="23"/>
  <c r="B68" i="23"/>
  <c r="A48" i="23"/>
  <c r="B41" i="23"/>
  <c r="B59" i="23"/>
  <c r="B56" i="23"/>
  <c r="A61" i="23"/>
  <c r="A18" i="23"/>
  <c r="A29" i="23"/>
  <c r="A32" i="23"/>
  <c r="A15" i="23"/>
  <c r="D40" i="18"/>
  <c r="D40" i="29"/>
  <c r="A38" i="25"/>
  <c r="D40" i="25"/>
  <c r="B26" i="23"/>
  <c r="D40" i="28"/>
  <c r="A14" i="23"/>
  <c r="B76" i="23" l="1"/>
  <c r="B81" i="23"/>
  <c r="B84" i="23"/>
  <c r="B78" i="23"/>
  <c r="B85" i="23"/>
  <c r="B82" i="23"/>
  <c r="B74" i="23"/>
  <c r="B75" i="23"/>
  <c r="A84" i="23"/>
  <c r="B77" i="23"/>
  <c r="B79" i="23"/>
  <c r="A85" i="23"/>
  <c r="B80" i="23"/>
  <c r="B42" i="23"/>
  <c r="B49" i="23"/>
  <c r="B43" i="23"/>
  <c r="B40" i="23"/>
  <c r="B47" i="23"/>
  <c r="B45" i="23"/>
  <c r="A13" i="23"/>
  <c r="B13" i="23"/>
  <c r="A36" i="23"/>
  <c r="B27" i="23"/>
  <c r="B31" i="23"/>
  <c r="B29" i="23"/>
  <c r="B34" i="23"/>
  <c r="B32" i="23"/>
  <c r="B30" i="23"/>
  <c r="B36" i="23"/>
  <c r="B37" i="23"/>
  <c r="B28" i="23"/>
  <c r="A37" i="23"/>
  <c r="B33" i="23"/>
  <c r="B35" i="23"/>
  <c r="B23" i="23"/>
  <c r="A24" i="23"/>
  <c r="B20" i="23"/>
  <c r="B17" i="23"/>
  <c r="B22" i="23"/>
  <c r="B16" i="23"/>
  <c r="B19" i="23"/>
  <c r="A25" i="23"/>
  <c r="B14" i="23"/>
  <c r="B25" i="23"/>
  <c r="B18" i="23"/>
  <c r="B21" i="23"/>
  <c r="B15" i="23"/>
  <c r="B24" i="23"/>
</calcChain>
</file>

<file path=xl/sharedStrings.xml><?xml version="1.0" encoding="utf-8"?>
<sst xmlns="http://schemas.openxmlformats.org/spreadsheetml/2006/main" count="636" uniqueCount="194">
  <si>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</si>
  <si>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</si>
  <si>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</si>
  <si>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</si>
  <si>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</si>
  <si>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</si>
  <si>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</si>
  <si>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ふりがな</t>
    <phoneticPr fontId="2"/>
  </si>
  <si>
    <t>女</t>
    <rPh sb="0" eb="1">
      <t>オンナ</t>
    </rPh>
    <phoneticPr fontId="2"/>
  </si>
  <si>
    <t>チーム名ふりがな</t>
    <rPh sb="3" eb="4">
      <t>メイ</t>
    </rPh>
    <phoneticPr fontId="2"/>
  </si>
  <si>
    <t>監督</t>
    <rPh sb="0" eb="2">
      <t>カントク</t>
    </rPh>
    <phoneticPr fontId="2"/>
  </si>
  <si>
    <t>選手２</t>
    <rPh sb="0" eb="2">
      <t>センシュ</t>
    </rPh>
    <phoneticPr fontId="2"/>
  </si>
  <si>
    <t>選手１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</si>
  <si>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</si>
  <si>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</si>
  <si>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</si>
  <si>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</si>
  <si>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</si>
  <si>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基本情報</t>
    <rPh sb="0" eb="2">
      <t>キホン</t>
    </rPh>
    <rPh sb="2" eb="4">
      <t>ジョウホウ</t>
    </rPh>
    <phoneticPr fontId="2"/>
  </si>
  <si>
    <t>選手名簿</t>
    <rPh sb="0" eb="2">
      <t>センシュ</t>
    </rPh>
    <rPh sb="2" eb="4">
      <t>メイボ</t>
    </rPh>
    <phoneticPr fontId="2"/>
  </si>
  <si>
    <t>コーチ</t>
    <phoneticPr fontId="2"/>
  </si>
  <si>
    <t>ふりがな</t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</si>
  <si>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</si>
  <si>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</si>
  <si>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</si>
  <si>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</si>
  <si>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</si>
  <si>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</si>
  <si>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</si>
  <si>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</si>
  <si>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</si>
  <si>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</si>
  <si>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</si>
  <si>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</si>
  <si>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</si>
  <si>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</si>
  <si>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</si>
  <si>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</si>
  <si>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</si>
  <si>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</si>
  <si>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</si>
  <si>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</si>
  <si>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</si>
  <si>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</si>
  <si>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岐阜県</t>
    <rPh sb="0" eb="3">
      <t>ギフケン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</si>
  <si>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</si>
  <si>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</si>
  <si>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</si>
  <si>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</si>
  <si>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和歌山県</t>
    <rPh sb="0" eb="4">
      <t>ワカヤマケン</t>
    </rPh>
    <phoneticPr fontId="2"/>
  </si>
  <si>
    <t>兵庫県</t>
    <rPh sb="0" eb="3">
      <t>ヒョウゴケン</t>
    </rPh>
    <phoneticPr fontId="2"/>
  </si>
  <si>
    <t>岡山県</t>
    <rPh sb="0" eb="3">
      <t>オカヤマケン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</si>
  <si>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</si>
  <si>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</si>
  <si>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</si>
  <si>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</si>
  <si>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香川県</t>
    <rPh sb="0" eb="3">
      <t>カガワケン</t>
    </rPh>
    <phoneticPr fontId="2"/>
  </si>
  <si>
    <t>徳島県</t>
    <rPh sb="0" eb="3">
      <t>トクシマケン</t>
    </rPh>
    <phoneticPr fontId="2"/>
  </si>
  <si>
    <t>高知県</t>
    <rPh sb="0" eb="3">
      <t>コウチケン</t>
    </rPh>
    <phoneticPr fontId="2"/>
  </si>
  <si>
    <t>愛媛県</t>
    <rPh sb="0" eb="3">
      <t>エヒメケン</t>
    </rPh>
    <phoneticPr fontId="2"/>
  </si>
  <si>
    <t>福岡県</t>
    <rPh sb="0" eb="3">
      <t>フクオカケン</t>
    </rPh>
    <phoneticPr fontId="2"/>
  </si>
  <si>
    <t>長崎県</t>
    <rPh sb="0" eb="3">
      <t>ナガサキケン</t>
    </rPh>
    <phoneticPr fontId="2"/>
  </si>
  <si>
    <t>佐賀県</t>
    <rPh sb="0" eb="3">
      <t>サガケン</t>
    </rPh>
    <phoneticPr fontId="2"/>
  </si>
  <si>
    <t>大分県</t>
    <rPh sb="0" eb="2">
      <t>オオイタ</t>
    </rPh>
    <rPh sb="2" eb="3">
      <t>ケン</t>
    </rPh>
    <phoneticPr fontId="2"/>
  </si>
  <si>
    <t>宮崎県</t>
    <rPh sb="0" eb="3">
      <t>ミヤザキケン</t>
    </rPh>
    <phoneticPr fontId="2"/>
  </si>
  <si>
    <t>熊本県</t>
    <rPh sb="0" eb="3">
      <t>クマモトケン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</si>
  <si>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</si>
  <si>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</si>
  <si>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奈良県</t>
    <rPh sb="0" eb="3">
      <t>ナラケン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</si>
  <si>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</si>
  <si>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</si>
  <si>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</si>
  <si>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</si>
  <si>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</si>
  <si>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</si>
  <si>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</si>
  <si>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</si>
  <si>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申込責任者</t>
    <rPh sb="0" eb="2">
      <t>モウシコミ</t>
    </rPh>
    <rPh sb="2" eb="5">
      <t>セキニンシャ</t>
    </rPh>
    <phoneticPr fontId="2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</si>
  <si>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2"/>
  </si>
  <si>
    <t>チーム名簿</t>
    <rPh sb="3" eb="5">
      <t>メイボ</t>
    </rPh>
    <phoneticPr fontId="2"/>
  </si>
  <si>
    <t>年
(西暦)</t>
    <rPh sb="0" eb="1">
      <t>ネン</t>
    </rPh>
    <rPh sb="3" eb="5">
      <t>セイレキ</t>
    </rPh>
    <phoneticPr fontId="2"/>
  </si>
  <si>
    <t>公認
審判員
資格</t>
    <rPh sb="0" eb="2">
      <t>コウニン</t>
    </rPh>
    <rPh sb="3" eb="6">
      <t>シンパンイン</t>
    </rPh>
    <rPh sb="7" eb="9">
      <t>シカク</t>
    </rPh>
    <phoneticPr fontId="2"/>
  </si>
  <si>
    <t>有</t>
    <rPh sb="0" eb="1">
      <t>アリ</t>
    </rPh>
    <phoneticPr fontId="2"/>
  </si>
  <si>
    <t>協会番号</t>
    <rPh sb="0" eb="2">
      <t>キョウカイ</t>
    </rPh>
    <rPh sb="2" eb="4">
      <t>バンゴウ</t>
    </rPh>
    <phoneticPr fontId="2"/>
  </si>
  <si>
    <t>〒
(ﾊｲﾌﾝあり)</t>
    <phoneticPr fontId="2"/>
  </si>
  <si>
    <t>連盟名</t>
    <rPh sb="0" eb="2">
      <t>レンメイ</t>
    </rPh>
    <rPh sb="2" eb="3">
      <t>メイ</t>
    </rPh>
    <phoneticPr fontId="2"/>
  </si>
  <si>
    <t>会長名</t>
    <rPh sb="0" eb="2">
      <t>カイチョウ</t>
    </rPh>
    <rPh sb="2" eb="3">
      <t>メイ</t>
    </rPh>
    <phoneticPr fontId="2"/>
  </si>
  <si>
    <t>※年齢計算基準日</t>
    <rPh sb="1" eb="3">
      <t>ネンレイ</t>
    </rPh>
    <rPh sb="3" eb="5">
      <t>ケイサン</t>
    </rPh>
    <rPh sb="5" eb="8">
      <t>キジュンビ</t>
    </rPh>
    <phoneticPr fontId="2"/>
  </si>
  <si>
    <t>GMT</t>
    <phoneticPr fontId="2"/>
  </si>
  <si>
    <t>GWT</t>
    <phoneticPr fontId="2"/>
  </si>
  <si>
    <t>AMT</t>
    <phoneticPr fontId="2"/>
  </si>
  <si>
    <t>PMT</t>
    <phoneticPr fontId="2"/>
  </si>
  <si>
    <t>種目</t>
    <rPh sb="0" eb="2">
      <t>シュモク</t>
    </rPh>
    <phoneticPr fontId="2"/>
  </si>
  <si>
    <t>参加者区分</t>
    <rPh sb="0" eb="3">
      <t>サンカシャ</t>
    </rPh>
    <rPh sb="3" eb="5">
      <t>クブン</t>
    </rPh>
    <phoneticPr fontId="2"/>
  </si>
  <si>
    <t>名前</t>
    <rPh sb="0" eb="2">
      <t>ナマエ</t>
    </rPh>
    <phoneticPr fontId="2"/>
  </si>
  <si>
    <t>ふりがな</t>
    <phoneticPr fontId="2"/>
  </si>
  <si>
    <t>グループ</t>
    <phoneticPr fontId="2"/>
  </si>
  <si>
    <t>コーチ</t>
    <phoneticPr fontId="2"/>
  </si>
  <si>
    <t>選手</t>
    <rPh sb="0" eb="2">
      <t>センシュ</t>
    </rPh>
    <phoneticPr fontId="2"/>
  </si>
  <si>
    <t>チーム②基本情報</t>
    <rPh sb="4" eb="6">
      <t>キホン</t>
    </rPh>
    <rPh sb="6" eb="8">
      <t>ジョウホウ</t>
    </rPh>
    <phoneticPr fontId="2"/>
  </si>
  <si>
    <t>チーム②選手名簿</t>
    <rPh sb="4" eb="6">
      <t>センシュ</t>
    </rPh>
    <rPh sb="6" eb="8">
      <t>メイボ</t>
    </rPh>
    <phoneticPr fontId="2"/>
  </si>
  <si>
    <t>チーム③基本情報</t>
    <rPh sb="4" eb="6">
      <t>キホン</t>
    </rPh>
    <rPh sb="6" eb="8">
      <t>ジョウホウ</t>
    </rPh>
    <phoneticPr fontId="2"/>
  </si>
  <si>
    <t>チーム③選手名簿</t>
    <rPh sb="4" eb="6">
      <t>センシュ</t>
    </rPh>
    <rPh sb="6" eb="8">
      <t>メイボ</t>
    </rPh>
    <phoneticPr fontId="2"/>
  </si>
  <si>
    <t>付加情報</t>
    <rPh sb="0" eb="2">
      <t>フカ</t>
    </rPh>
    <rPh sb="2" eb="4">
      <t>ジョウホウ</t>
    </rPh>
    <phoneticPr fontId="2"/>
  </si>
  <si>
    <t>選手
区分</t>
    <rPh sb="0" eb="2">
      <t>センシュ</t>
    </rPh>
    <rPh sb="3" eb="5">
      <t>クブン</t>
    </rPh>
    <phoneticPr fontId="2"/>
  </si>
  <si>
    <t>チーム④基本情報</t>
    <rPh sb="4" eb="6">
      <t>キホン</t>
    </rPh>
    <rPh sb="6" eb="8">
      <t>ジョウホウ</t>
    </rPh>
    <phoneticPr fontId="2"/>
  </si>
  <si>
    <t>チーム⑤基本情報</t>
    <rPh sb="4" eb="6">
      <t>キホン</t>
    </rPh>
    <rPh sb="6" eb="8">
      <t>ジョウホウ</t>
    </rPh>
    <phoneticPr fontId="2"/>
  </si>
  <si>
    <t>チーム⑥基本情報</t>
    <rPh sb="4" eb="6">
      <t>キホン</t>
    </rPh>
    <rPh sb="6" eb="8">
      <t>ジョウホウ</t>
    </rPh>
    <phoneticPr fontId="2"/>
  </si>
  <si>
    <t>チーム⑦基本情報</t>
    <rPh sb="4" eb="6">
      <t>キホン</t>
    </rPh>
    <rPh sb="6" eb="8">
      <t>ジョウホウ</t>
    </rPh>
    <phoneticPr fontId="2"/>
  </si>
  <si>
    <t>チーム④選手名簿</t>
    <rPh sb="4" eb="6">
      <t>センシュ</t>
    </rPh>
    <rPh sb="6" eb="8">
      <t>メイボ</t>
    </rPh>
    <phoneticPr fontId="2"/>
  </si>
  <si>
    <t>チーム⑤選手名簿</t>
    <rPh sb="4" eb="6">
      <t>センシュ</t>
    </rPh>
    <rPh sb="6" eb="8">
      <t>メイボ</t>
    </rPh>
    <phoneticPr fontId="2"/>
  </si>
  <si>
    <t>チーム⑥選手名簿</t>
    <rPh sb="4" eb="6">
      <t>センシュ</t>
    </rPh>
    <rPh sb="6" eb="8">
      <t>メイボ</t>
    </rPh>
    <phoneticPr fontId="2"/>
  </si>
  <si>
    <t>チーム⑦選手名簿</t>
    <rPh sb="4" eb="6">
      <t>センシュ</t>
    </rPh>
    <rPh sb="6" eb="8">
      <t>メイボ</t>
    </rPh>
    <phoneticPr fontId="2"/>
  </si>
  <si>
    <t>チーム⑧基本情報</t>
    <rPh sb="4" eb="6">
      <t>キホン</t>
    </rPh>
    <rPh sb="6" eb="8">
      <t>ジョウホウ</t>
    </rPh>
    <phoneticPr fontId="2"/>
  </si>
  <si>
    <t>チーム⑧選手名簿</t>
    <rPh sb="4" eb="6">
      <t>センシュ</t>
    </rPh>
    <rPh sb="6" eb="8">
      <t>メイボ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</si>
  <si>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</si>
  <si>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</si>
  <si>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</si>
  <si>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</si>
  <si>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     込    責任者</t>
    <rPh sb="0" eb="1">
      <t>サル</t>
    </rPh>
    <rPh sb="6" eb="7">
      <t>コ</t>
    </rPh>
    <rPh sb="11" eb="14">
      <t>セキニンシャ</t>
    </rPh>
    <phoneticPr fontId="2"/>
  </si>
  <si>
    <t>入力日</t>
    <rPh sb="0" eb="1">
      <t>イ</t>
    </rPh>
    <rPh sb="1" eb="2">
      <t>チカラ</t>
    </rPh>
    <rPh sb="2" eb="3">
      <t>ビ</t>
    </rPh>
    <phoneticPr fontId="2"/>
  </si>
  <si>
    <t>上記選手は、本都道府県連盟に会員登録済みの者であり、本都道府県代表選手として推薦致します。</t>
    <rPh sb="7" eb="9">
      <t>トドウ</t>
    </rPh>
    <rPh sb="27" eb="29">
      <t>トドウ</t>
    </rPh>
    <phoneticPr fontId="2"/>
  </si>
  <si>
    <t>印</t>
    <rPh sb="0" eb="1">
      <t>イン</t>
    </rPh>
    <phoneticPr fontId="2"/>
  </si>
  <si>
    <t>監　督</t>
    <rPh sb="0" eb="1">
      <t>カン</t>
    </rPh>
    <rPh sb="2" eb="3">
      <t>ヨシ</t>
    </rPh>
    <phoneticPr fontId="2"/>
  </si>
  <si>
    <t>氏　　　　　　名</t>
    <rPh sb="0" eb="1">
      <t>シ</t>
    </rPh>
    <rPh sb="7" eb="8">
      <t>メイ</t>
    </rPh>
    <phoneticPr fontId="2"/>
  </si>
  <si>
    <t>区　分</t>
    <rPh sb="0" eb="1">
      <t>ク</t>
    </rPh>
    <rPh sb="2" eb="3">
      <t>ブン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</si>
  <si>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</si>
  <si>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</si>
  <si>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団体</t>
    <rPh sb="0" eb="2">
      <t>ダンタイ</t>
    </rPh>
    <phoneticPr fontId="2"/>
  </si>
  <si>
    <t>チーム名略称</t>
    <rPh sb="3" eb="4">
      <t>メイ</t>
    </rPh>
    <rPh sb="4" eb="6">
      <t>リャクショウ</t>
    </rPh>
    <phoneticPr fontId="2"/>
  </si>
  <si>
    <t>ふりがな</t>
    <phoneticPr fontId="2"/>
  </si>
  <si>
    <t>略称</t>
    <rPh sb="0" eb="2">
      <t>リャクショウ</t>
    </rPh>
    <phoneticPr fontId="2"/>
  </si>
  <si>
    <t>入力の必要はありません</t>
    <rPh sb="0" eb="2">
      <t>ニュウリョク</t>
    </rPh>
    <rPh sb="3" eb="5">
      <t>ヒツヨウ</t>
    </rPh>
    <phoneticPr fontId="2"/>
  </si>
  <si>
    <t>チャレンジリーグ男子</t>
    <rPh sb="8" eb="10">
      <t>ダンシ</t>
    </rPh>
    <phoneticPr fontId="2"/>
  </si>
  <si>
    <t>チャレンジリーグ女子</t>
    <rPh sb="8" eb="10">
      <t>ジョシ</t>
    </rPh>
    <phoneticPr fontId="2"/>
  </si>
  <si>
    <t>クラブリーグ男子</t>
    <rPh sb="6" eb="8">
      <t>ダンシ</t>
    </rPh>
    <phoneticPr fontId="2"/>
  </si>
  <si>
    <t>クラブリーグ女子</t>
    <rPh sb="6" eb="8">
      <t>ジョシ</t>
    </rPh>
    <phoneticPr fontId="2"/>
  </si>
  <si>
    <t>レクレーションリーグ男子</t>
    <rPh sb="10" eb="12">
      <t>ダンシ</t>
    </rPh>
    <phoneticPr fontId="2"/>
  </si>
  <si>
    <t>レクレーションリーグ女子</t>
    <rPh sb="10" eb="12">
      <t>ジョシ</t>
    </rPh>
    <phoneticPr fontId="2"/>
  </si>
  <si>
    <t>LWT</t>
    <phoneticPr fontId="2"/>
  </si>
  <si>
    <t>LMT</t>
    <phoneticPr fontId="2"/>
  </si>
  <si>
    <t>※省略可</t>
    <rPh sb="1" eb="3">
      <t>ショウリャク</t>
    </rPh>
    <rPh sb="3" eb="4">
      <t>カ</t>
    </rPh>
    <phoneticPr fontId="2"/>
  </si>
  <si>
    <t>※省略可</t>
    <phoneticPr fontId="2"/>
  </si>
  <si>
    <t>日バ協会
登録番号</t>
    <rPh sb="0" eb="1">
      <t>ニチ</t>
    </rPh>
    <rPh sb="2" eb="4">
      <t>キョウカイ</t>
    </rPh>
    <rPh sb="5" eb="7">
      <t>トウロク</t>
    </rPh>
    <rPh sb="7" eb="9">
      <t>バンゴウ</t>
    </rPh>
    <phoneticPr fontId="2"/>
  </si>
  <si>
    <t>平成２６年度 埼玉県社会人クラブバドミントン連盟大会申込みについて</t>
    <rPh sb="0" eb="2">
      <t>ヘイセイ</t>
    </rPh>
    <rPh sb="4" eb="6">
      <t>ネンド</t>
    </rPh>
    <rPh sb="7" eb="10">
      <t>サイタマケン</t>
    </rPh>
    <rPh sb="10" eb="12">
      <t>シャカイ</t>
    </rPh>
    <rPh sb="12" eb="13">
      <t>ジン</t>
    </rPh>
    <rPh sb="22" eb="24">
      <t>レンメイ</t>
    </rPh>
    <rPh sb="24" eb="26">
      <t>タイカイ</t>
    </rPh>
    <rPh sb="26" eb="28">
      <t>モウシコ</t>
    </rPh>
    <phoneticPr fontId="2"/>
  </si>
  <si>
    <t>（ ※ ※ ※ このシートは印刷する必要はありません。印刷は次シート以降です。 ※ ※ ※ ）</t>
    <rPh sb="14" eb="16">
      <t>インサツ</t>
    </rPh>
    <rPh sb="18" eb="20">
      <t>ヒツヨウ</t>
    </rPh>
    <rPh sb="27" eb="29">
      <t>インサツ</t>
    </rPh>
    <rPh sb="30" eb="31">
      <t>ツギ</t>
    </rPh>
    <rPh sb="34" eb="36">
      <t>イコウ</t>
    </rPh>
    <phoneticPr fontId="2"/>
  </si>
  <si>
    <t>クラブ名</t>
    <rPh sb="3" eb="4">
      <t>メイ</t>
    </rPh>
    <phoneticPr fontId="2"/>
  </si>
  <si>
    <t>(※省略可)</t>
    <rPh sb="2" eb="4">
      <t>ショウリャク</t>
    </rPh>
    <rPh sb="4" eb="5">
      <t>カ</t>
    </rPh>
    <phoneticPr fontId="2"/>
  </si>
  <si>
    <t>類</t>
  </si>
  <si>
    <t>審</t>
  </si>
  <si>
    <t>指</t>
  </si>
  <si>
    <t>団体内会員番号</t>
  </si>
  <si>
    <t>氏名</t>
  </si>
  <si>
    <t>性別</t>
  </si>
  <si>
    <t>生年月日</t>
  </si>
  <si>
    <t>郵便番号</t>
  </si>
  <si>
    <t>居住所</t>
  </si>
  <si>
    <t>所属No.</t>
  </si>
  <si>
    <t>所属名</t>
  </si>
  <si>
    <t>支部No.</t>
  </si>
  <si>
    <t>連盟区分No.</t>
  </si>
  <si>
    <t>ﾌﾘｶﾞﾅ</t>
  </si>
  <si>
    <t>変更区分</t>
  </si>
  <si>
    <t>継続</t>
  </si>
  <si>
    <t>備考</t>
  </si>
  <si>
    <t>男</t>
  </si>
  <si>
    <t>19640303</t>
  </si>
  <si>
    <t>196-0303</t>
  </si>
  <si>
    <t>渋谷区宇田川町12 あずま荘</t>
  </si>
  <si>
    <t>12</t>
  </si>
  <si>
    <t>有馬小</t>
  </si>
  <si>
    <t>13113</t>
  </si>
  <si>
    <t>2</t>
  </si>
  <si>
    <t>ﾌｼﾞﾔﾏ ﾀｲﾁﾛｳ</t>
  </si>
  <si>
    <t>01</t>
    <phoneticPr fontId="2"/>
  </si>
  <si>
    <t>1</t>
    <phoneticPr fontId="2"/>
  </si>
  <si>
    <t>2</t>
    <phoneticPr fontId="2"/>
  </si>
  <si>
    <t>3</t>
    <phoneticPr fontId="2"/>
  </si>
  <si>
    <t>協力</t>
    <rPh sb="0" eb="2">
      <t>キョウリョク</t>
    </rPh>
    <phoneticPr fontId="2"/>
  </si>
  <si>
    <r>
      <t>＜</t>
    </r>
    <r>
      <rPr>
        <b/>
        <sz val="11"/>
        <rFont val="ＭＳ Ｐゴシック"/>
        <family val="3"/>
        <charset val="128"/>
      </rPr>
      <t>はじめに＞</t>
    </r>
    <r>
      <rPr>
        <sz val="11"/>
        <rFont val="ＭＳ Ｐゴシック"/>
        <family val="3"/>
        <charset val="128"/>
      </rPr>
      <t xml:space="preserve">
</t>
    </r>
    <phoneticPr fontId="2"/>
  </si>
  <si>
    <t>お申込みの際に入力操作が必要なシートは「入力シート」のみです。</t>
    <phoneticPr fontId="2"/>
  </si>
  <si>
    <t xml:space="preserve">当ファイルは、説明・入力・印刷①～⑧・データ処理・日バ登録様式の合計１２のシートで構成されています。
</t>
    <rPh sb="25" eb="26">
      <t>ニチ</t>
    </rPh>
    <rPh sb="27" eb="29">
      <t>トウロク</t>
    </rPh>
    <rPh sb="29" eb="31">
      <t>ヨウシキ</t>
    </rPh>
    <phoneticPr fontId="2"/>
  </si>
  <si>
    <t xml:space="preserve">そのうち最後の２シート「データ処理」及び「日バ登録様式」に関しては絶対に操作しないでください。
</t>
    <rPh sb="18" eb="19">
      <t>オヨ</t>
    </rPh>
    <rPh sb="21" eb="22">
      <t>ニチ</t>
    </rPh>
    <rPh sb="23" eb="25">
      <t>トウロク</t>
    </rPh>
    <rPh sb="25" eb="27">
      <t>ヨウシキ</t>
    </rPh>
    <phoneticPr fontId="2"/>
  </si>
  <si>
    <t>公認審判員
資格の有無</t>
    <rPh sb="0" eb="2">
      <t>コウニン</t>
    </rPh>
    <rPh sb="2" eb="5">
      <t>シンパンイン</t>
    </rPh>
    <rPh sb="6" eb="8">
      <t>シカク</t>
    </rPh>
    <rPh sb="9" eb="11">
      <t>ウム</t>
    </rPh>
    <phoneticPr fontId="2"/>
  </si>
  <si>
    <t>なお、手書きにてお申し込みをご希望される方は「印刷①」をクリックして開き、必要枚数分を印刷して</t>
    <rPh sb="3" eb="5">
      <t>テガ</t>
    </rPh>
    <rPh sb="9" eb="10">
      <t>モウ</t>
    </rPh>
    <rPh sb="11" eb="12">
      <t>コ</t>
    </rPh>
    <rPh sb="15" eb="17">
      <t>キボウ</t>
    </rPh>
    <rPh sb="20" eb="21">
      <t>カタ</t>
    </rPh>
    <rPh sb="23" eb="25">
      <t>インサツ</t>
    </rPh>
    <rPh sb="34" eb="35">
      <t>ヒラ</t>
    </rPh>
    <rPh sb="37" eb="39">
      <t>ヒツヨウ</t>
    </rPh>
    <rPh sb="39" eb="41">
      <t>マイスウ</t>
    </rPh>
    <rPh sb="41" eb="42">
      <t>ブン</t>
    </rPh>
    <rPh sb="43" eb="45">
      <t>インサツ</t>
    </rPh>
    <phoneticPr fontId="2"/>
  </si>
  <si>
    <t>ご使用下さい。</t>
    <rPh sb="1" eb="3">
      <t>シヨウ</t>
    </rPh>
    <rPh sb="3" eb="4">
      <t>クダ</t>
    </rPh>
    <phoneticPr fontId="2"/>
  </si>
  <si>
    <r>
      <t>＜</t>
    </r>
    <r>
      <rPr>
        <b/>
        <sz val="11"/>
        <rFont val="ＭＳ Ｐゴシック"/>
        <family val="3"/>
        <charset val="128"/>
      </rPr>
      <t>申込み（入力）の手順＞</t>
    </r>
    <r>
      <rPr>
        <sz val="11"/>
        <rFont val="ＭＳ Ｐゴシック"/>
        <family val="3"/>
        <charset val="128"/>
      </rPr>
      <t xml:space="preserve">
「入力」シートを開き、水色になっているセルを上から順に、必要チーム分（８チームまで）だけ入力して下さい。
</t>
    </r>
    <r>
      <rPr>
        <sz val="11"/>
        <color indexed="10"/>
        <rFont val="ＭＳ Ｐゴシック"/>
        <family val="3"/>
        <charset val="128"/>
      </rPr>
      <t>入力した値が正しくありません</t>
    </r>
    <r>
      <rPr>
        <sz val="11"/>
        <rFont val="ＭＳ Ｐゴシック"/>
        <family val="3"/>
        <charset val="128"/>
      </rPr>
      <t>とエラー表示が出る場合、その当該セルの右下にプルダウン(▼)が表示され
ていますので、プルダウンリストから選択入力してください。
　入力上の注意　・日本協会登録番号は今年度(平成26年度)の登録番号を入力してください。
　　　　　　　　　　　・公認審判員資格は有効期限を確認の上、3級以上を保持している方は「有」を選択し
　　　　　　　　　　　　てください。
最後に、必ず入力内容に誤りが無い事を確認して下さい。
入力が全て終わったらチーム数分の印刷シート（①～⑧）を印刷してください。（</t>
    </r>
    <r>
      <rPr>
        <b/>
        <sz val="11"/>
        <color rgb="FFFF0000"/>
        <rFont val="ＭＳ Ｐゴシック"/>
        <family val="3"/>
        <charset val="128"/>
      </rPr>
      <t>印刷不要</t>
    </r>
    <r>
      <rPr>
        <sz val="11"/>
        <rFont val="ＭＳ Ｐゴシック"/>
        <family val="3"/>
        <charset val="128"/>
      </rPr>
      <t>と表示されているシートについては印刷の必要はありません。）
全てが終了したら当ファイルを「チーム名」で保存し、大会要項に従って電子メール及び郵送にて送付してください。　</t>
    </r>
    <rPh sb="1" eb="3">
      <t>モウシコミ</t>
    </rPh>
    <rPh sb="5" eb="7">
      <t>ニュウリョク</t>
    </rPh>
    <rPh sb="9" eb="11">
      <t>テジュン</t>
    </rPh>
    <rPh sb="14" eb="16">
      <t>ニュウリョク</t>
    </rPh>
    <rPh sb="21" eb="22">
      <t>ヒラ</t>
    </rPh>
    <rPh sb="24" eb="25">
      <t>ミズ</t>
    </rPh>
    <rPh sb="35" eb="36">
      <t>ウエ</t>
    </rPh>
    <rPh sb="38" eb="39">
      <t>ジュン</t>
    </rPh>
    <rPh sb="41" eb="43">
      <t>ヒツヨウ</t>
    </rPh>
    <rPh sb="46" eb="47">
      <t>ブン</t>
    </rPh>
    <rPh sb="57" eb="59">
      <t>ニュウリョク</t>
    </rPh>
    <rPh sb="61" eb="62">
      <t>クダ</t>
    </rPh>
    <rPh sb="66" eb="68">
      <t>ニュウリョク</t>
    </rPh>
    <rPh sb="70" eb="71">
      <t>アタイ</t>
    </rPh>
    <rPh sb="72" eb="73">
      <t>タダ</t>
    </rPh>
    <rPh sb="84" eb="86">
      <t>ヒョウジ</t>
    </rPh>
    <rPh sb="87" eb="88">
      <t>デ</t>
    </rPh>
    <rPh sb="89" eb="91">
      <t>バアイ</t>
    </rPh>
    <rPh sb="94" eb="96">
      <t>トウガイ</t>
    </rPh>
    <rPh sb="99" eb="101">
      <t>ミギシタ</t>
    </rPh>
    <rPh sb="111" eb="113">
      <t>ヒョウジ</t>
    </rPh>
    <rPh sb="133" eb="135">
      <t>センタク</t>
    </rPh>
    <rPh sb="135" eb="137">
      <t>ニュウリョク</t>
    </rPh>
    <rPh sb="146" eb="148">
      <t>ニュウリョク</t>
    </rPh>
    <rPh sb="148" eb="149">
      <t>ジョウ</t>
    </rPh>
    <rPh sb="150" eb="152">
      <t>チュウイ</t>
    </rPh>
    <rPh sb="154" eb="156">
      <t>ニホン</t>
    </rPh>
    <rPh sb="156" eb="158">
      <t>キョウカイ</t>
    </rPh>
    <rPh sb="158" eb="160">
      <t>トウロク</t>
    </rPh>
    <rPh sb="160" eb="162">
      <t>バンゴウ</t>
    </rPh>
    <rPh sb="163" eb="166">
      <t>コンネンド</t>
    </rPh>
    <rPh sb="167" eb="169">
      <t>ヘイセイ</t>
    </rPh>
    <rPh sb="171" eb="173">
      <t>ネンド</t>
    </rPh>
    <rPh sb="175" eb="177">
      <t>トウロク</t>
    </rPh>
    <rPh sb="177" eb="179">
      <t>バンゴウ</t>
    </rPh>
    <rPh sb="180" eb="182">
      <t>ニュウリョク</t>
    </rPh>
    <rPh sb="202" eb="204">
      <t>コウニン</t>
    </rPh>
    <rPh sb="204" eb="207">
      <t>シンパンイン</t>
    </rPh>
    <rPh sb="207" eb="209">
      <t>シカク</t>
    </rPh>
    <rPh sb="210" eb="212">
      <t>ユウコウ</t>
    </rPh>
    <rPh sb="212" eb="214">
      <t>キゲン</t>
    </rPh>
    <rPh sb="215" eb="217">
      <t>カクニン</t>
    </rPh>
    <rPh sb="218" eb="219">
      <t>ウエ</t>
    </rPh>
    <rPh sb="221" eb="222">
      <t>キュウ</t>
    </rPh>
    <rPh sb="222" eb="224">
      <t>イジョウ</t>
    </rPh>
    <rPh sb="225" eb="227">
      <t>ホジ</t>
    </rPh>
    <rPh sb="231" eb="232">
      <t>カタ</t>
    </rPh>
    <rPh sb="234" eb="235">
      <t>ア</t>
    </rPh>
    <rPh sb="237" eb="239">
      <t>センタク</t>
    </rPh>
    <rPh sb="280" eb="282">
      <t>サイゴ</t>
    </rPh>
    <rPh sb="284" eb="285">
      <t>カナラ</t>
    </rPh>
    <rPh sb="286" eb="288">
      <t>ニュウリョク</t>
    </rPh>
    <rPh sb="288" eb="290">
      <t>ナイヨウ</t>
    </rPh>
    <rPh sb="291" eb="292">
      <t>アヤマ</t>
    </rPh>
    <rPh sb="294" eb="295">
      <t>ナ</t>
    </rPh>
    <rPh sb="296" eb="297">
      <t>コト</t>
    </rPh>
    <rPh sb="298" eb="300">
      <t>カクニン</t>
    </rPh>
    <rPh sb="302" eb="303">
      <t>クダ</t>
    </rPh>
    <rPh sb="307" eb="309">
      <t>ニュウリョク</t>
    </rPh>
    <rPh sb="310" eb="311">
      <t>スベ</t>
    </rPh>
    <rPh sb="312" eb="313">
      <t>オ</t>
    </rPh>
    <rPh sb="320" eb="321">
      <t>スウ</t>
    </rPh>
    <rPh sb="321" eb="322">
      <t>ブン</t>
    </rPh>
    <rPh sb="323" eb="325">
      <t>インサツ</t>
    </rPh>
    <rPh sb="334" eb="336">
      <t>インサツ</t>
    </rPh>
    <rPh sb="344" eb="346">
      <t>インサツ</t>
    </rPh>
    <rPh sb="346" eb="348">
      <t>フヨウ</t>
    </rPh>
    <rPh sb="349" eb="351">
      <t>ヒョウジ</t>
    </rPh>
    <rPh sb="364" eb="366">
      <t>インサツ</t>
    </rPh>
    <rPh sb="367" eb="369">
      <t>ヒツヨウ</t>
    </rPh>
    <rPh sb="379" eb="380">
      <t>スベ</t>
    </rPh>
    <rPh sb="382" eb="384">
      <t>シュウリョウ</t>
    </rPh>
    <rPh sb="387" eb="388">
      <t>トウ</t>
    </rPh>
    <rPh sb="397" eb="398">
      <t>メイ</t>
    </rPh>
    <rPh sb="400" eb="402">
      <t>ホゾン</t>
    </rPh>
    <rPh sb="404" eb="406">
      <t>タイカイ</t>
    </rPh>
    <rPh sb="406" eb="408">
      <t>ヨウコウ</t>
    </rPh>
    <rPh sb="409" eb="410">
      <t>シタガ</t>
    </rPh>
    <rPh sb="412" eb="414">
      <t>デンシ</t>
    </rPh>
    <rPh sb="417" eb="418">
      <t>オヨ</t>
    </rPh>
    <rPh sb="419" eb="421">
      <t>ユウソウ</t>
    </rPh>
    <rPh sb="423" eb="425">
      <t>ソウフ</t>
    </rPh>
    <phoneticPr fontId="2"/>
  </si>
  <si>
    <t>登録数</t>
    <rPh sb="0" eb="2">
      <t>トウロク</t>
    </rPh>
    <rPh sb="2" eb="3">
      <t>スウ</t>
    </rPh>
    <phoneticPr fontId="2"/>
  </si>
  <si>
    <t>協力数</t>
    <rPh sb="0" eb="2">
      <t>キョウリョク</t>
    </rPh>
    <rPh sb="2" eb="3">
      <t>スウ</t>
    </rPh>
    <phoneticPr fontId="2"/>
  </si>
  <si>
    <t>協会</t>
    <rPh sb="0" eb="2">
      <t>キョウカイ</t>
    </rPh>
    <phoneticPr fontId="2"/>
  </si>
  <si>
    <t>↓※同クラブから複数種目、チームをエントリーする場合は続けて以下に入力してください。↓</t>
    <rPh sb="2" eb="3">
      <t>ドウ</t>
    </rPh>
    <rPh sb="8" eb="10">
      <t>フクスウ</t>
    </rPh>
    <rPh sb="10" eb="12">
      <t>シュモク</t>
    </rPh>
    <rPh sb="24" eb="26">
      <t>バアイ</t>
    </rPh>
    <rPh sb="27" eb="28">
      <t>ツヅ</t>
    </rPh>
    <rPh sb="30" eb="32">
      <t>イカ</t>
    </rPh>
    <rPh sb="33" eb="35">
      <t>ニュウリョク</t>
    </rPh>
    <phoneticPr fontId="2"/>
  </si>
  <si>
    <t>平成２６年度埼玉県社会人クラブバドミントン連盟 秋季リーグ戦 申込書</t>
    <rPh sb="6" eb="9">
      <t>サイタマケン</t>
    </rPh>
    <rPh sb="21" eb="23">
      <t>レンメイ</t>
    </rPh>
    <rPh sb="24" eb="26">
      <t>シュウキ</t>
    </rPh>
    <rPh sb="29" eb="30">
      <t>セン</t>
    </rPh>
    <phoneticPr fontId="2"/>
  </si>
  <si>
    <t>平成２８年度埼玉県社会人クラブバドミントン連盟　リーグ戦　申し込み入力シート</t>
    <rPh sb="6" eb="9">
      <t>サイタマケン</t>
    </rPh>
    <rPh sb="21" eb="23">
      <t>レンメイ</t>
    </rPh>
    <rPh sb="27" eb="28">
      <t>セン</t>
    </rPh>
    <rPh sb="33" eb="35">
      <t>ニュウリョク</t>
    </rPh>
    <phoneticPr fontId="2"/>
  </si>
  <si>
    <r>
      <t>（</t>
    </r>
    <r>
      <rPr>
        <b/>
        <sz val="9"/>
        <color rgb="FFFF0000"/>
        <rFont val="ＭＳ Ｐゴシック"/>
        <family val="3"/>
        <charset val="128"/>
      </rPr>
      <t>↓</t>
    </r>
    <r>
      <rPr>
        <sz val="9"/>
        <color rgb="FFFF0000"/>
        <rFont val="ＭＳ Ｐゴシック"/>
        <family val="3"/>
        <charset val="128"/>
      </rPr>
      <t>旧年度の設定になっていますので、記入必要無し）</t>
    </r>
    <rPh sb="2" eb="3">
      <t>キュウ</t>
    </rPh>
    <rPh sb="3" eb="5">
      <t>ネンド</t>
    </rPh>
    <rPh sb="6" eb="8">
      <t>セッテイ</t>
    </rPh>
    <rPh sb="18" eb="20">
      <t>キニュウ</t>
    </rPh>
    <rPh sb="20" eb="22">
      <t>ヒツヨウ</t>
    </rPh>
    <rPh sb="22" eb="23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</si>
</sst>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7">
    <xf numFmtId="0" fontId="0" fillId="0" borderId="0" xfId="0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14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31" xfId="0" applyFont="1" applyBorder="1" applyAlignment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distributed" vertical="center" shrinkToFit="1"/>
    </xf>
    <xf numFmtId="0" fontId="0" fillId="0" borderId="0" xfId="0" quotePrefix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42" xfId="0" applyNumberForma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/>
    <xf numFmtId="177" fontId="0" fillId="0" borderId="0" xfId="0" applyNumberForma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6" fillId="0" borderId="28" xfId="0" applyFont="1" applyBorder="1" applyAlignment="1">
      <alignment horizontal="distributed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9" fillId="2" borderId="3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6" fillId="0" borderId="30" xfId="0" applyFont="1" applyBorder="1" applyAlignment="1">
      <alignment horizontal="distributed" vertical="center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23" xfId="0" applyFont="1" applyBorder="1" applyAlignment="1">
      <alignment horizontal="left"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6" fillId="0" borderId="36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distributed" vertical="center"/>
    </xf>
    <xf numFmtId="0" fontId="9" fillId="2" borderId="37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15240</xdr:rowOff>
    </xdr:from>
    <xdr:to>
      <xdr:col>5</xdr:col>
      <xdr:colOff>30480</xdr:colOff>
      <xdr:row>3</xdr:row>
      <xdr:rowOff>220980</xdr:rowOff>
    </xdr:to>
    <xdr:cxnSp macro="">
      <xdr:nvCxnSpPr>
        <xdr:cNvPr id="3" name="直線コネクタ 2"/>
        <xdr:cNvCxnSpPr/>
      </xdr:nvCxnSpPr>
      <xdr:spPr>
        <a:xfrm flipV="1">
          <a:off x="2133600" y="746760"/>
          <a:ext cx="716280" cy="2057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zoomScaleNormal="100" workbookViewId="0">
      <selection activeCell="I12" sqref="I12"/>
    </sheetView>
  </sheetViews>
  <sheetFormatPr defaultColWidth="0" defaultRowHeight="13.2" zeroHeight="1"/>
  <cols>
    <col min="1" max="9" width="9.77734375" customWidth="1"/>
  </cols>
  <sheetData>
    <row r="1" spans="1:9" ht="19.2">
      <c r="A1" s="49" t="s">
        <v>144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/>
    <row r="3" spans="1:9" ht="13.5" customHeight="1">
      <c r="A3" s="47" t="s">
        <v>179</v>
      </c>
      <c r="B3" s="47"/>
      <c r="C3" s="47"/>
      <c r="D3" s="47"/>
      <c r="E3" s="47"/>
      <c r="F3" s="47"/>
      <c r="G3" s="47"/>
      <c r="H3" s="47"/>
      <c r="I3" s="47"/>
    </row>
    <row r="4" spans="1:9" ht="13.5" customHeight="1">
      <c r="A4" s="50" t="s">
        <v>181</v>
      </c>
      <c r="B4" s="50"/>
      <c r="C4" s="50"/>
      <c r="D4" s="50"/>
      <c r="E4" s="50"/>
      <c r="F4" s="50"/>
      <c r="G4" s="50"/>
      <c r="H4" s="50"/>
      <c r="I4" s="50"/>
    </row>
    <row r="5" spans="1:9" ht="13.5" customHeight="1">
      <c r="A5" s="50" t="s">
        <v>182</v>
      </c>
      <c r="B5" s="50"/>
      <c r="C5" s="50"/>
      <c r="D5" s="50"/>
      <c r="E5" s="50"/>
      <c r="F5" s="50"/>
      <c r="G5" s="50"/>
      <c r="H5" s="50"/>
      <c r="I5" s="50"/>
    </row>
    <row r="6" spans="1:9" ht="13.5" customHeight="1">
      <c r="A6" s="51" t="s">
        <v>180</v>
      </c>
      <c r="B6" s="51"/>
      <c r="C6" s="51"/>
      <c r="D6" s="51"/>
      <c r="E6" s="51"/>
      <c r="F6" s="51"/>
      <c r="G6" s="51"/>
      <c r="H6" s="51"/>
      <c r="I6" s="51"/>
    </row>
    <row r="7" spans="1:9" ht="13.5" customHeight="1">
      <c r="A7" s="50"/>
      <c r="B7" s="50"/>
      <c r="C7" s="50"/>
      <c r="D7" s="50"/>
      <c r="E7" s="50"/>
      <c r="F7" s="50"/>
      <c r="G7" s="50"/>
      <c r="H7" s="50"/>
      <c r="I7" s="50"/>
    </row>
    <row r="8" spans="1:9" ht="13.5" customHeight="1">
      <c r="A8" s="50" t="s">
        <v>184</v>
      </c>
      <c r="B8" s="50"/>
      <c r="C8" s="50"/>
      <c r="D8" s="50"/>
      <c r="E8" s="50"/>
      <c r="F8" s="50"/>
      <c r="G8" s="50"/>
      <c r="H8" s="50"/>
      <c r="I8" s="50"/>
    </row>
    <row r="9" spans="1:9" ht="13.5" customHeight="1">
      <c r="A9" s="50" t="s">
        <v>185</v>
      </c>
      <c r="B9" s="50"/>
      <c r="C9" s="50"/>
      <c r="D9" s="50"/>
      <c r="E9" s="50"/>
      <c r="F9" s="50"/>
      <c r="G9" s="50"/>
      <c r="H9" s="50"/>
      <c r="I9" s="50"/>
    </row>
    <row r="10" spans="1:9" ht="13.5" customHeight="1">
      <c r="A10" s="52"/>
      <c r="B10" s="52"/>
      <c r="C10" s="52"/>
      <c r="D10" s="52"/>
      <c r="E10" s="52"/>
      <c r="F10" s="52"/>
      <c r="G10" s="52"/>
      <c r="H10" s="52"/>
      <c r="I10" s="52"/>
    </row>
    <row r="11" spans="1:9" ht="189.9" customHeight="1">
      <c r="A11" s="47" t="s">
        <v>186</v>
      </c>
      <c r="B11" s="48"/>
      <c r="C11" s="48"/>
      <c r="D11" s="48"/>
      <c r="E11" s="48"/>
      <c r="F11" s="48"/>
      <c r="G11" s="48"/>
      <c r="H11" s="48"/>
      <c r="I11" s="48"/>
    </row>
    <row r="12" spans="1:9" ht="13.5" customHeight="1"/>
  </sheetData>
  <sheetProtection password="DF67" sheet="1" objects="1" scenarios="1" selectLockedCells="1"/>
  <mergeCells count="10">
    <mergeCell ref="A3:I3"/>
    <mergeCell ref="A11:I11"/>
    <mergeCell ref="A1:I1"/>
    <mergeCell ref="A4:I4"/>
    <mergeCell ref="A5:I5"/>
    <mergeCell ref="A6:I6"/>
    <mergeCell ref="A8:I8"/>
    <mergeCell ref="A7:I7"/>
    <mergeCell ref="A10:I10"/>
    <mergeCell ref="A9:I9"/>
  </mergeCells>
  <phoneticPr fontId="2"/>
  <pageMargins left="0.78740157480314965" right="0.39370078740157483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0" customHeight="1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16384" width="9" hidden="1"/>
  </cols>
  <sheetData>
    <row r="1" spans="1:13" ht="16.2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IF(入力!D171="","",入力!D171)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IF(入力!D172="","",入力!D172)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IF(入力!D173="","",入力!D173)</f>
        <v/>
      </c>
      <c r="C7" s="103"/>
      <c r="D7" s="103"/>
      <c r="E7" s="104"/>
      <c r="F7" s="38" t="s">
        <v>131</v>
      </c>
      <c r="G7" s="108" t="str">
        <f>IF(入力!D174="","",入力!D174)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IF(入力!D171="","",入力!D10)</f>
        <v/>
      </c>
      <c r="C8" s="119"/>
      <c r="D8" s="119"/>
      <c r="E8" s="120"/>
      <c r="F8" s="32" t="s">
        <v>76</v>
      </c>
      <c r="G8" s="118" t="str">
        <f>IF(入力!D171="","",入力!D13)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IF(入力!D171="","","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IF(入力!F179="","",入力!E179&amp;" "&amp;入力!F179)</f>
        <v/>
      </c>
      <c r="C12" s="124"/>
      <c r="D12" s="124"/>
      <c r="E12" s="116" t="str">
        <f>IF(入力!G179="","",入力!G179)</f>
        <v/>
      </c>
      <c r="F12" s="121" t="str">
        <f>IF(入力!J179="","",入力!H179&amp;"/"&amp;入力!I179&amp;"/"&amp;入力!J179)</f>
        <v/>
      </c>
      <c r="G12" s="116" t="str">
        <f>IF(F12="","",DATEDIF(F12,J34,"Y"))</f>
        <v/>
      </c>
      <c r="H12" s="116" t="str">
        <f>IF(入力!K179="","",入力!K179)</f>
        <v/>
      </c>
      <c r="I12" s="116"/>
      <c r="J12" s="116" t="str">
        <f>IF(入力!L179="","",入力!L179)</f>
        <v/>
      </c>
    </row>
    <row r="13" spans="1:13" ht="27" customHeight="1">
      <c r="A13" s="113"/>
      <c r="B13" s="123" t="str">
        <f>IF(入力!D179="","",入力!C179&amp;" "&amp;入力!D179)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IF(入力!F180="","",入力!E180&amp;" "&amp;入力!F180)</f>
        <v/>
      </c>
      <c r="C14" s="122"/>
      <c r="D14" s="122"/>
      <c r="E14" s="111" t="str">
        <f>IF(入力!G180="","",入力!G180)</f>
        <v/>
      </c>
      <c r="F14" s="113" t="str">
        <f>IF(入力!J180="","",入力!H180&amp;"/"&amp;入力!I180&amp;"/"&amp;入力!J180)</f>
        <v/>
      </c>
      <c r="G14" s="111" t="str">
        <f>IF(F14="","",DATEDIF(F14,J34,"Y"))</f>
        <v/>
      </c>
      <c r="H14" s="111" t="str">
        <f>IF(入力!K180="","",入力!K180)</f>
        <v/>
      </c>
      <c r="I14" s="111"/>
      <c r="J14" s="111" t="str">
        <f>IF(入力!L180="","",入力!L180)</f>
        <v/>
      </c>
    </row>
    <row r="15" spans="1:13" ht="27" customHeight="1">
      <c r="A15" s="113"/>
      <c r="B15" s="123" t="str">
        <f>IF(入力!D180="","",入力!C180&amp;" "&amp;入力!D180)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IF(入力!F181="","",入力!E181&amp;" "&amp;入力!F181)</f>
        <v/>
      </c>
      <c r="C16" s="122"/>
      <c r="D16" s="122"/>
      <c r="E16" s="111" t="str">
        <f>IF(入力!G181="","",入力!G181)</f>
        <v/>
      </c>
      <c r="F16" s="113" t="str">
        <f>IF(入力!J181="","",入力!H181&amp;"/"&amp;入力!I181&amp;"/"&amp;入力!J181)</f>
        <v/>
      </c>
      <c r="G16" s="111" t="str">
        <f>IF(F16="","",DATEDIF(F16,J34,"Y"))</f>
        <v/>
      </c>
      <c r="H16" s="111" t="str">
        <f>IF(入力!K181="","",入力!K181)</f>
        <v/>
      </c>
      <c r="I16" s="111"/>
      <c r="J16" s="111" t="str">
        <f>IF(入力!L181="","",入力!L181)</f>
        <v/>
      </c>
    </row>
    <row r="17" spans="1:10" ht="27" customHeight="1">
      <c r="A17" s="16" t="s">
        <v>12</v>
      </c>
      <c r="B17" s="123" t="str">
        <f>IF(入力!D181="","",入力!C181&amp;" "&amp;入力!D181)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IF(入力!F182="","",入力!E182&amp;" "&amp;入力!F182)</f>
        <v/>
      </c>
      <c r="C18" s="122"/>
      <c r="D18" s="122"/>
      <c r="E18" s="111" t="str">
        <f>IF(入力!G182="","",入力!G182)</f>
        <v/>
      </c>
      <c r="F18" s="113" t="str">
        <f>IF(入力!J182="","",入力!H182&amp;"/"&amp;入力!I182&amp;"/"&amp;入力!J182)</f>
        <v/>
      </c>
      <c r="G18" s="111" t="str">
        <f>IF(F18="","",DATEDIF(F18,J34,"Y"))</f>
        <v/>
      </c>
      <c r="H18" s="111" t="str">
        <f>IF(入力!K182="","",入力!K182)</f>
        <v/>
      </c>
      <c r="I18" s="111"/>
      <c r="J18" s="111" t="str">
        <f>IF(入力!L182="","",入力!L182)</f>
        <v/>
      </c>
    </row>
    <row r="19" spans="1:10" ht="27" customHeight="1">
      <c r="A19" s="16" t="s">
        <v>11</v>
      </c>
      <c r="B19" s="123" t="str">
        <f>IF(入力!D182="","",入力!C182&amp;" "&amp;入力!D182)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IF(入力!F183="","",入力!E183&amp;" "&amp;入力!F183)</f>
        <v/>
      </c>
      <c r="C20" s="122"/>
      <c r="D20" s="122"/>
      <c r="E20" s="111" t="str">
        <f>IF(入力!G183="","",入力!G183)</f>
        <v/>
      </c>
      <c r="F20" s="113" t="str">
        <f>IF(入力!J183="","",入力!H183&amp;"/"&amp;入力!I183&amp;"/"&amp;入力!J183)</f>
        <v/>
      </c>
      <c r="G20" s="111" t="str">
        <f>IF(F20="","",DATEDIF(F20,J34,"Y"))</f>
        <v/>
      </c>
      <c r="H20" s="111" t="str">
        <f>IF(入力!K183="","",入力!K183)</f>
        <v/>
      </c>
      <c r="I20" s="111"/>
      <c r="J20" s="111" t="str">
        <f>IF(入力!L183="","",入力!L183)</f>
        <v/>
      </c>
    </row>
    <row r="21" spans="1:10" ht="27" customHeight="1">
      <c r="A21" s="16" t="s">
        <v>13</v>
      </c>
      <c r="B21" s="123" t="str">
        <f>IF(入力!D183="","",入力!C183&amp;" "&amp;入力!D183)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IF(入力!F184="","",入力!E184&amp;" "&amp;入力!F184)</f>
        <v/>
      </c>
      <c r="C22" s="122"/>
      <c r="D22" s="122"/>
      <c r="E22" s="111" t="str">
        <f>IF(入力!G184="","",入力!G184)</f>
        <v/>
      </c>
      <c r="F22" s="113" t="str">
        <f>IF(入力!J184="","",入力!H184&amp;"/"&amp;入力!I184&amp;"/"&amp;入力!J184)</f>
        <v/>
      </c>
      <c r="G22" s="111" t="str">
        <f>IF(F22="","",DATEDIF(F22,J34,"Y"))</f>
        <v/>
      </c>
      <c r="H22" s="111" t="str">
        <f>IF(入力!K184="","",入力!K184)</f>
        <v/>
      </c>
      <c r="I22" s="111"/>
      <c r="J22" s="111" t="str">
        <f>IF(入力!L184="","",入力!L184)</f>
        <v/>
      </c>
    </row>
    <row r="23" spans="1:10" ht="27" customHeight="1">
      <c r="A23" s="16" t="s">
        <v>14</v>
      </c>
      <c r="B23" s="123" t="str">
        <f>IF(入力!D184="","",入力!C184&amp;" "&amp;入力!D184)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IF(入力!F185="","",入力!E185&amp;" "&amp;入力!F185)</f>
        <v/>
      </c>
      <c r="C24" s="122"/>
      <c r="D24" s="122"/>
      <c r="E24" s="111" t="str">
        <f>IF(入力!G185="","",入力!G185)</f>
        <v/>
      </c>
      <c r="F24" s="113" t="str">
        <f>IF(入力!J185="","",入力!H185&amp;"/"&amp;入力!I185&amp;"/"&amp;入力!J185)</f>
        <v/>
      </c>
      <c r="G24" s="111" t="str">
        <f>IF(F24="","",DATEDIF(F24,J34,"Y"))</f>
        <v/>
      </c>
      <c r="H24" s="111" t="str">
        <f>IF(入力!K185="","",入力!K185)</f>
        <v/>
      </c>
      <c r="I24" s="111"/>
      <c r="J24" s="111" t="str">
        <f>IF(入力!L185="","",入力!L185)</f>
        <v/>
      </c>
    </row>
    <row r="25" spans="1:10" ht="27" customHeight="1">
      <c r="A25" s="16" t="s">
        <v>15</v>
      </c>
      <c r="B25" s="123" t="str">
        <f>IF(入力!D185="","",入力!C185&amp;" "&amp;入力!D185)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IF(入力!F186="","",入力!E186&amp;" "&amp;入力!F186)</f>
        <v/>
      </c>
      <c r="C26" s="122"/>
      <c r="D26" s="122"/>
      <c r="E26" s="111" t="str">
        <f>IF(入力!G186="","",入力!G186)</f>
        <v/>
      </c>
      <c r="F26" s="113" t="str">
        <f>IF(入力!J186="","",入力!H186&amp;"/"&amp;入力!I186&amp;"/"&amp;入力!J186)</f>
        <v/>
      </c>
      <c r="G26" s="111" t="str">
        <f>IF(F26="","",DATEDIF(F26,J34,"Y"))</f>
        <v/>
      </c>
      <c r="H26" s="111" t="str">
        <f>IF(入力!K186="","",入力!K186)</f>
        <v/>
      </c>
      <c r="I26" s="111"/>
      <c r="J26" s="111" t="str">
        <f>IF(入力!L186="","",入力!L186)</f>
        <v/>
      </c>
    </row>
    <row r="27" spans="1:10" ht="27" customHeight="1">
      <c r="A27" s="16" t="s">
        <v>16</v>
      </c>
      <c r="B27" s="123" t="str">
        <f>IF(入力!D186="","",入力!C186&amp;" "&amp;入力!D186)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IF(入力!F187="","",入力!E187&amp;" "&amp;入力!F187)</f>
        <v/>
      </c>
      <c r="C28" s="122"/>
      <c r="D28" s="122"/>
      <c r="E28" s="111" t="str">
        <f>IF(入力!G187="","",入力!G187)</f>
        <v/>
      </c>
      <c r="F28" s="113" t="str">
        <f>IF(入力!J187="","",入力!H187&amp;"/"&amp;入力!I187&amp;"/"&amp;入力!J187)</f>
        <v/>
      </c>
      <c r="G28" s="111" t="str">
        <f>IF(F28="","",DATEDIF(F28,J34,"Y"))</f>
        <v/>
      </c>
      <c r="H28" s="111" t="str">
        <f>IF(入力!K187="","",入力!K187)</f>
        <v/>
      </c>
      <c r="I28" s="111"/>
      <c r="J28" s="111" t="str">
        <f>IF(入力!L187="","",入力!L187)</f>
        <v/>
      </c>
    </row>
    <row r="29" spans="1:10" ht="27" customHeight="1">
      <c r="A29" s="16" t="s">
        <v>17</v>
      </c>
      <c r="B29" s="123" t="str">
        <f>IF(入力!D187="","",入力!C187&amp;" "&amp;入力!D187)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IF(入力!F188="","",入力!E188&amp;" "&amp;入力!F188)</f>
        <v/>
      </c>
      <c r="C30" s="122"/>
      <c r="D30" s="122"/>
      <c r="E30" s="111" t="str">
        <f>IF(入力!G188="","",入力!G188)</f>
        <v/>
      </c>
      <c r="F30" s="113" t="str">
        <f>IF(入力!J188="","",入力!H188&amp;"/"&amp;入力!I188&amp;"/"&amp;入力!J188)</f>
        <v/>
      </c>
      <c r="G30" s="111" t="str">
        <f>IF(F30="","",DATEDIF(F30,J34,"Y"))</f>
        <v/>
      </c>
      <c r="H30" s="111" t="str">
        <f>IF(入力!K188="","",入力!K188)</f>
        <v/>
      </c>
      <c r="I30" s="111"/>
      <c r="J30" s="111" t="str">
        <f>IF(入力!L188="","",入力!L188)</f>
        <v/>
      </c>
    </row>
    <row r="31" spans="1:10" ht="27" customHeight="1">
      <c r="A31" s="16" t="str">
        <f>入力!B188</f>
        <v>選手８</v>
      </c>
      <c r="B31" s="123" t="str">
        <f>IF(入力!D188="","",入力!C188&amp;" "&amp;入力!D188)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IF(入力!F189="","",入力!E189&amp;" "&amp;入力!F189)</f>
        <v/>
      </c>
      <c r="C32" s="122"/>
      <c r="D32" s="122"/>
      <c r="E32" s="111" t="str">
        <f>IF(入力!G189="","",入力!G189)</f>
        <v/>
      </c>
      <c r="F32" s="113" t="str">
        <f>IF(入力!J189="","",入力!H189&amp;"/"&amp;入力!I189&amp;"/"&amp;入力!J189)</f>
        <v/>
      </c>
      <c r="G32" s="111" t="str">
        <f>IF(F32="","",DATEDIF(F32,J34,"Y"))</f>
        <v/>
      </c>
      <c r="H32" s="111" t="str">
        <f>IF(入力!K189="","",入力!K189)</f>
        <v/>
      </c>
      <c r="I32" s="111"/>
      <c r="J32" s="111" t="str">
        <f>IF(入力!L189="","",入力!L189)</f>
        <v/>
      </c>
    </row>
    <row r="33" spans="1:10" ht="27" customHeight="1">
      <c r="A33" s="20" t="str">
        <f>入力!B189</f>
        <v>選手９</v>
      </c>
      <c r="B33" s="131" t="str">
        <f>IF(入力!D189="","",入力!C189&amp;" "&amp;入力!D189)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 ht="13.2">
      <c r="H34" s="126" t="s">
        <v>87</v>
      </c>
      <c r="I34" s="126"/>
      <c r="J34" s="12">
        <v>41730</v>
      </c>
    </row>
    <row r="35" spans="1:10" ht="13.2" hidden="1"/>
    <row r="36" spans="1:10" ht="13.2" hidden="1">
      <c r="A36" t="s">
        <v>121</v>
      </c>
    </row>
    <row r="37" spans="1:10" ht="13.2" hidden="1"/>
    <row r="38" spans="1:10" ht="13.2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t="13.2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t="13.2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A2" sqref="A2"/>
    </sheetView>
  </sheetViews>
  <sheetFormatPr defaultRowHeight="13.2"/>
  <cols>
    <col min="2" max="2" width="11.21875" customWidth="1"/>
    <col min="3" max="4" width="13.77734375" customWidth="1"/>
  </cols>
  <sheetData>
    <row r="1" spans="1:6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103</v>
      </c>
    </row>
    <row r="2" spans="1:6">
      <c r="A2" t="str">
        <f>IF(入力!V$3="","",入力!V$3)</f>
        <v/>
      </c>
      <c r="B2" t="s">
        <v>128</v>
      </c>
      <c r="C2" t="str">
        <f>IF(入力!D7="","",入力!D7)</f>
        <v/>
      </c>
    </row>
    <row r="3" spans="1:6">
      <c r="B3" t="s">
        <v>10</v>
      </c>
      <c r="C3" t="str">
        <f>IF(印刷①!B13="","",印刷①!B13)</f>
        <v/>
      </c>
      <c r="D3" t="str">
        <f>IF(印刷①!B12="","",印刷①!B12)</f>
        <v/>
      </c>
    </row>
    <row r="4" spans="1:6">
      <c r="A4" t="str">
        <f>IF(入力!V$3="","",入力!V$3)</f>
        <v/>
      </c>
      <c r="B4" t="s">
        <v>97</v>
      </c>
      <c r="C4" t="str">
        <f>IF(印刷①!B15="","",印刷①!B15)</f>
        <v/>
      </c>
      <c r="D4" t="str">
        <f>IF(印刷①!B14="","",印刷①!B14)</f>
        <v/>
      </c>
    </row>
    <row r="5" spans="1:6">
      <c r="A5" t="str">
        <f>IF(入力!V$3="","",入力!V$3)</f>
        <v/>
      </c>
      <c r="B5" t="s">
        <v>98</v>
      </c>
      <c r="C5" t="str">
        <f>IF(印刷①!B17="","",印刷①!B17&amp;"("&amp;印刷①!G16&amp;")")</f>
        <v/>
      </c>
      <c r="D5" t="str">
        <f>IF(印刷①!B16="","",印刷①!B16)</f>
        <v/>
      </c>
    </row>
    <row r="6" spans="1:6">
      <c r="A6" t="str">
        <f>IF(入力!V$3="","",入力!V$3)</f>
        <v/>
      </c>
      <c r="B6" t="s">
        <v>98</v>
      </c>
      <c r="C6" t="str">
        <f>IF(印刷①!B19="","",印刷①!B19&amp;"("&amp;印刷①!G18&amp;")")</f>
        <v/>
      </c>
      <c r="D6" t="str">
        <f>IF(印刷①!B18="","",印刷①!B18)</f>
        <v/>
      </c>
    </row>
    <row r="7" spans="1:6">
      <c r="A7" t="str">
        <f>IF(入力!V$3="","",入力!V$3)</f>
        <v/>
      </c>
      <c r="B7" t="s">
        <v>98</v>
      </c>
      <c r="C7" t="str">
        <f>IF(印刷①!B21="","",印刷①!B21&amp;"("&amp;印刷①!G20&amp;")")</f>
        <v/>
      </c>
      <c r="D7" t="str">
        <f>IF(印刷①!B20="","",印刷①!B20)</f>
        <v/>
      </c>
    </row>
    <row r="8" spans="1:6">
      <c r="A8" t="str">
        <f>IF(入力!V$3="","",入力!V$3)</f>
        <v/>
      </c>
      <c r="B8" t="s">
        <v>98</v>
      </c>
      <c r="C8" t="str">
        <f>IF(印刷①!B23="","",印刷①!B23&amp;"("&amp;印刷①!G22&amp;")")</f>
        <v/>
      </c>
      <c r="D8" t="str">
        <f>IF(印刷①!B22="","",印刷①!B22)</f>
        <v/>
      </c>
    </row>
    <row r="9" spans="1:6">
      <c r="A9" t="str">
        <f>IF(入力!V$3="","",入力!V$3)</f>
        <v/>
      </c>
      <c r="B9" t="s">
        <v>98</v>
      </c>
      <c r="C9" t="str">
        <f>IF(印刷①!B25="","",印刷①!B25&amp;"("&amp;印刷①!G24&amp;")")</f>
        <v/>
      </c>
      <c r="D9" t="str">
        <f>IF(印刷①!B24="","",印刷①!B24)</f>
        <v/>
      </c>
    </row>
    <row r="10" spans="1:6">
      <c r="A10" t="str">
        <f>IF(入力!V$3="","",入力!V$3)</f>
        <v/>
      </c>
      <c r="B10" t="s">
        <v>98</v>
      </c>
      <c r="C10" t="str">
        <f>IF(印刷①!B27="","",印刷①!B27&amp;"("&amp;印刷①!G26&amp;")")</f>
        <v/>
      </c>
      <c r="D10" t="str">
        <f>IF(印刷①!B26="","",印刷①!B26)</f>
        <v/>
      </c>
    </row>
    <row r="11" spans="1:6">
      <c r="A11" t="str">
        <f>IF(入力!V$3="","",入力!V$3)</f>
        <v/>
      </c>
      <c r="B11" t="s">
        <v>98</v>
      </c>
      <c r="C11" t="str">
        <f>IF(印刷①!B29="","",印刷①!B29&amp;"("&amp;印刷①!G28&amp;")")</f>
        <v/>
      </c>
      <c r="D11" t="str">
        <f>IF(印刷①!B28="","",印刷①!B28)</f>
        <v/>
      </c>
    </row>
    <row r="12" spans="1:6">
      <c r="A12" t="str">
        <f>IF(A2="GMT","",IF(A2="GWT","",入力!V$3))</f>
        <v/>
      </c>
      <c r="B12" t="str">
        <f>IF(A2="GMT","",IF(A2="GWT","","選手"))</f>
        <v>選手</v>
      </c>
      <c r="C12" t="str">
        <f>IF(印刷①!B31="","",印刷①!B31&amp;"("&amp;印刷①!G30&amp;")")</f>
        <v/>
      </c>
      <c r="D12" t="str">
        <f>IF(印刷①!B30="","",印刷①!B30)</f>
        <v/>
      </c>
    </row>
    <row r="13" spans="1:6">
      <c r="A13" t="str">
        <f>IF(A2="GMT","",IF(A2="GWT","",入力!V$3))</f>
        <v/>
      </c>
      <c r="B13" t="str">
        <f>IF(A2="GMT","",IF(A2="GWT","","選手"))</f>
        <v>選手</v>
      </c>
      <c r="C13" t="str">
        <f>IF(印刷①!B33="","",印刷①!B33&amp;"("&amp;印刷①!G32&amp;")")</f>
        <v/>
      </c>
      <c r="D13" t="str">
        <f>IF(印刷①!B32="","",印刷①!B32)</f>
        <v/>
      </c>
    </row>
    <row r="14" spans="1:6">
      <c r="A14" t="str">
        <f>IF(入力!V$4="","",入力!V$4)</f>
        <v/>
      </c>
      <c r="B14" t="str">
        <f>IF(A14="","","団体")</f>
        <v/>
      </c>
      <c r="C14" t="str">
        <f>IF(印刷②!B6="","",印刷②!B6)</f>
        <v/>
      </c>
    </row>
    <row r="15" spans="1:6">
      <c r="A15" t="str">
        <f>IF(入力!V$4="","",入力!V$4)</f>
        <v/>
      </c>
      <c r="B15" t="str">
        <f>IF(A14="","","監督")</f>
        <v/>
      </c>
      <c r="C15" t="str">
        <f>IF(印刷②!B13="","",印刷②!B13)</f>
        <v/>
      </c>
      <c r="D15" t="str">
        <f>IF(印刷②!B12="","",印刷②!B12)</f>
        <v/>
      </c>
    </row>
    <row r="16" spans="1:6">
      <c r="A16" t="str">
        <f>IF(入力!V$4="","",入力!V$4)</f>
        <v/>
      </c>
      <c r="B16" t="str">
        <f>IF(A14="","","コーチ")</f>
        <v/>
      </c>
      <c r="C16" t="str">
        <f>IF(印刷②!B15="","",印刷②!B15)</f>
        <v/>
      </c>
      <c r="D16" t="str">
        <f>IF(印刷②!B14="","",印刷②!B14)</f>
        <v/>
      </c>
    </row>
    <row r="17" spans="1:4">
      <c r="A17" t="str">
        <f>IF(入力!V$4="","",入力!V$4)</f>
        <v/>
      </c>
      <c r="B17" t="str">
        <f>IF(A14="","","選手")</f>
        <v/>
      </c>
      <c r="C17" t="str">
        <f>IF(印刷②!B17="","",印刷②!B17&amp;"("&amp;印刷②!G16&amp;")")</f>
        <v/>
      </c>
      <c r="D17" t="str">
        <f>IF(印刷②!B16="","",印刷②!B16)</f>
        <v/>
      </c>
    </row>
    <row r="18" spans="1:4">
      <c r="A18" t="str">
        <f>IF(入力!V$4="","",入力!V$4)</f>
        <v/>
      </c>
      <c r="B18" t="str">
        <f>IF(A14="","","選手")</f>
        <v/>
      </c>
      <c r="C18" t="str">
        <f>IF(印刷②!B19="","",印刷②!B19&amp;"("&amp;印刷②!G18&amp;")")</f>
        <v/>
      </c>
      <c r="D18" t="str">
        <f>IF(印刷②!B18="","",印刷②!B18)</f>
        <v/>
      </c>
    </row>
    <row r="19" spans="1:4">
      <c r="A19" t="str">
        <f>IF(入力!V$4="","",入力!V$4)</f>
        <v/>
      </c>
      <c r="B19" t="str">
        <f>IF(A14="","","選手")</f>
        <v/>
      </c>
      <c r="C19" t="str">
        <f>IF(印刷②!B21="","",印刷②!B21&amp;"("&amp;印刷②!G20&amp;")")</f>
        <v/>
      </c>
      <c r="D19" t="str">
        <f>IF(印刷②!B20="","",印刷②!B20)</f>
        <v/>
      </c>
    </row>
    <row r="20" spans="1:4">
      <c r="A20" t="str">
        <f>IF(入力!V$4="","",入力!V$4)</f>
        <v/>
      </c>
      <c r="B20" t="str">
        <f>IF(A14="","","選手")</f>
        <v/>
      </c>
      <c r="C20" t="str">
        <f>IF(印刷②!B23="","",印刷②!B23&amp;"("&amp;印刷②!G22&amp;")")</f>
        <v/>
      </c>
      <c r="D20" t="str">
        <f>IF(印刷②!B22="","",印刷②!B22)</f>
        <v/>
      </c>
    </row>
    <row r="21" spans="1:4">
      <c r="A21" t="str">
        <f>IF(入力!V$4="","",入力!V$4)</f>
        <v/>
      </c>
      <c r="B21" t="str">
        <f>IF(A14="","","選手")</f>
        <v/>
      </c>
      <c r="C21" t="str">
        <f>IF(印刷②!B25="","",印刷②!B25&amp;"("&amp;印刷②!G24&amp;")")</f>
        <v/>
      </c>
      <c r="D21" t="str">
        <f>IF(印刷②!B24="","",印刷②!B24)</f>
        <v/>
      </c>
    </row>
    <row r="22" spans="1:4">
      <c r="A22" t="str">
        <f>IF(入力!V$4="","",入力!V$4)</f>
        <v/>
      </c>
      <c r="B22" t="str">
        <f>IF(A14="","","選手")</f>
        <v/>
      </c>
      <c r="C22" t="str">
        <f>IF(印刷②!B27="","",印刷②!B27&amp;"("&amp;印刷②!G26&amp;")")</f>
        <v/>
      </c>
      <c r="D22" t="str">
        <f>IF(印刷②!B26="","",印刷②!B26)</f>
        <v/>
      </c>
    </row>
    <row r="23" spans="1:4">
      <c r="A23" t="str">
        <f>IF(入力!V$4="","",入力!V$4)</f>
        <v/>
      </c>
      <c r="B23" t="str">
        <f>IF(A14="","","選手")</f>
        <v/>
      </c>
      <c r="C23" t="str">
        <f>IF(印刷②!B29="","",印刷②!B29&amp;"("&amp;印刷②!G28&amp;")")</f>
        <v/>
      </c>
      <c r="D23" t="str">
        <f>IF(印刷②!B28="","",印刷②!B28)</f>
        <v/>
      </c>
    </row>
    <row r="24" spans="1:4">
      <c r="A24" t="str">
        <f>IF(A14="","",IF(A14="GMT","",IF(A14="GWT","",入力!V$4)))</f>
        <v/>
      </c>
      <c r="B24" t="str">
        <f>IF(A14="","",IF(A14="GMT","",IF(A14="GWT","","選手")))</f>
        <v/>
      </c>
      <c r="C24" t="str">
        <f>IF(印刷②!B31="","",印刷②!B31&amp;"("&amp;印刷②!G30&amp;")")</f>
        <v/>
      </c>
      <c r="D24" t="str">
        <f>IF(印刷②!B30="","",印刷②!B30)</f>
        <v/>
      </c>
    </row>
    <row r="25" spans="1:4">
      <c r="A25" t="str">
        <f>IF(A14="","",IF(A14="GMT","",IF(A14="GWT","",入力!V$4)))</f>
        <v/>
      </c>
      <c r="B25" t="str">
        <f>IF(A14="","",IF(A14="GMT","",IF(A14="GWT","","選手")))</f>
        <v/>
      </c>
      <c r="C25" t="str">
        <f>IF(印刷②!B33="","",印刷②!B33&amp;"("&amp;印刷②!G32&amp;")")</f>
        <v/>
      </c>
      <c r="D25" t="str">
        <f>IF(印刷②!B32="","",印刷②!B32)</f>
        <v/>
      </c>
    </row>
    <row r="26" spans="1:4">
      <c r="A26" t="str">
        <f>IF(入力!V$5="","",入力!V$5)</f>
        <v/>
      </c>
      <c r="B26" t="str">
        <f>IF(A26="","","団体")</f>
        <v/>
      </c>
      <c r="C26" t="str">
        <f>IF(印刷③!B6="","",印刷③!B6)</f>
        <v/>
      </c>
    </row>
    <row r="27" spans="1:4">
      <c r="A27" t="str">
        <f>IF(入力!V$5="","",入力!V$5)</f>
        <v/>
      </c>
      <c r="B27" t="str">
        <f>IF(A26="","","監督")</f>
        <v/>
      </c>
      <c r="C27" t="str">
        <f>IF(印刷③!$B$13="","",印刷③!$B$13)</f>
        <v/>
      </c>
      <c r="D27" t="str">
        <f>IF(印刷③!$B$12="","",印刷③!$B$12)</f>
        <v/>
      </c>
    </row>
    <row r="28" spans="1:4">
      <c r="A28" t="str">
        <f>IF(入力!V$5="","",入力!V$5)</f>
        <v/>
      </c>
      <c r="B28" t="str">
        <f>IF(A26="","","コーチ")</f>
        <v/>
      </c>
      <c r="C28" t="str">
        <f>IF(印刷③!$B$15="","",印刷③!$B$15)</f>
        <v/>
      </c>
      <c r="D28" t="str">
        <f>IF(印刷③!$B$14="","",印刷③!$B$14)</f>
        <v/>
      </c>
    </row>
    <row r="29" spans="1:4">
      <c r="A29" t="str">
        <f>IF(入力!V$5="","",入力!V$5)</f>
        <v/>
      </c>
      <c r="B29" t="str">
        <f>IF(A26="","","選手")</f>
        <v/>
      </c>
      <c r="C29" t="str">
        <f>IF(印刷③!$B$17="","",印刷③!$B$17&amp;"("&amp;印刷③!G16&amp;")")</f>
        <v/>
      </c>
      <c r="D29" t="str">
        <f>IF(印刷③!$B$16="","",印刷③!$B$16)</f>
        <v/>
      </c>
    </row>
    <row r="30" spans="1:4">
      <c r="A30" t="str">
        <f>IF(入力!V$5="","",入力!V$5)</f>
        <v/>
      </c>
      <c r="B30" t="str">
        <f>IF(A26="","","選手")</f>
        <v/>
      </c>
      <c r="C30" t="str">
        <f>IF(印刷③!$B$19="","",印刷③!$B$19&amp;"("&amp;印刷③!G18&amp;")")</f>
        <v/>
      </c>
      <c r="D30" t="str">
        <f>IF(印刷③!$B$18="","",印刷③!$B$18)</f>
        <v/>
      </c>
    </row>
    <row r="31" spans="1:4">
      <c r="A31" t="str">
        <f>IF(入力!V$5="","",入力!V$5)</f>
        <v/>
      </c>
      <c r="B31" t="str">
        <f>IF(A26="","","選手")</f>
        <v/>
      </c>
      <c r="C31" t="str">
        <f>IF(印刷③!$B$21="","",印刷③!$B$21&amp;"("&amp;印刷③!G20&amp;")")</f>
        <v/>
      </c>
      <c r="D31" t="str">
        <f>IF(印刷③!$B$20="","",印刷③!$B$20)</f>
        <v/>
      </c>
    </row>
    <row r="32" spans="1:4">
      <c r="A32" t="str">
        <f>IF(入力!V$5="","",入力!V$5)</f>
        <v/>
      </c>
      <c r="B32" t="str">
        <f>IF(A26="","","選手")</f>
        <v/>
      </c>
      <c r="C32" t="str">
        <f>IF(印刷③!$B$23="","",印刷③!$B$23&amp;"("&amp;印刷③!G22&amp;")")</f>
        <v/>
      </c>
      <c r="D32" t="str">
        <f>IF(印刷③!$B$22="","",印刷③!$B$22)</f>
        <v/>
      </c>
    </row>
    <row r="33" spans="1:4">
      <c r="A33" t="str">
        <f>IF(入力!V$5="","",入力!V$5)</f>
        <v/>
      </c>
      <c r="B33" t="str">
        <f>IF(A26="","","選手")</f>
        <v/>
      </c>
      <c r="C33" t="str">
        <f>IF(印刷③!$B$25="","",印刷③!$B$25&amp;"("&amp;印刷③!G24&amp;")")</f>
        <v/>
      </c>
      <c r="D33" t="str">
        <f>IF(印刷③!$B$24="","",印刷③!$B$24)</f>
        <v/>
      </c>
    </row>
    <row r="34" spans="1:4">
      <c r="A34" t="str">
        <f>IF(入力!V$5="","",入力!V$5)</f>
        <v/>
      </c>
      <c r="B34" t="str">
        <f>IF(A26="","","選手")</f>
        <v/>
      </c>
      <c r="C34" t="str">
        <f>IF(印刷③!$B$27="","",印刷③!$B$27&amp;"("&amp;印刷③!G26&amp;")")</f>
        <v/>
      </c>
      <c r="D34" t="str">
        <f>IF(印刷③!$B$26="","",印刷③!$B$26)</f>
        <v/>
      </c>
    </row>
    <row r="35" spans="1:4">
      <c r="A35" t="str">
        <f>IF(入力!V$5="","",入力!V$5)</f>
        <v/>
      </c>
      <c r="B35" t="str">
        <f>IF(A26="","","選手")</f>
        <v/>
      </c>
      <c r="C35" t="str">
        <f>IF(印刷③!$B$29="","",印刷③!$B$29&amp;"("&amp;印刷③!G28&amp;")")</f>
        <v/>
      </c>
      <c r="D35" t="str">
        <f>IF(印刷③!$B$28="","",印刷③!$B$28)</f>
        <v/>
      </c>
    </row>
    <row r="36" spans="1:4">
      <c r="A36" t="str">
        <f>IF(A26="","",IF(A26="GMT","",IF(A26="GWT","",入力!V$5)))</f>
        <v/>
      </c>
      <c r="B36" t="str">
        <f>IF(A26="","",IF(A26="GMT","",IF(A26="GWT","","選手")))</f>
        <v/>
      </c>
      <c r="C36" t="str">
        <f>IF(印刷③!$B$31="","",印刷③!$B$31&amp;"("&amp;印刷③!G30&amp;")")</f>
        <v/>
      </c>
      <c r="D36" t="str">
        <f>IF(印刷③!$B$30="","",印刷③!$B$30)</f>
        <v/>
      </c>
    </row>
    <row r="37" spans="1:4">
      <c r="A37" t="str">
        <f>IF(A26="","",IF(A26="GMT","",IF(A26="GWT","",入力!V$5)))</f>
        <v/>
      </c>
      <c r="B37" t="str">
        <f>IF(A26="","",IF(A26="GMT","",IF(A26="GWT","","選手")))</f>
        <v/>
      </c>
      <c r="C37" t="str">
        <f>IF(印刷③!$B$33="","",印刷③!$B$33&amp;"("&amp;印刷③!G32&amp;")")</f>
        <v/>
      </c>
      <c r="D37" t="str">
        <f>IF(印刷③!$B$32="","",印刷③!$B$32)</f>
        <v/>
      </c>
    </row>
    <row r="38" spans="1:4">
      <c r="A38" t="str">
        <f>IF(入力!V$6="","",入力!V$6)</f>
        <v/>
      </c>
      <c r="B38" t="str">
        <f>IF(A38="","","団体")</f>
        <v/>
      </c>
      <c r="C38" t="str">
        <f>IF(印刷④!B6="","",印刷④!B6)</f>
        <v/>
      </c>
    </row>
    <row r="39" spans="1:4">
      <c r="A39" t="str">
        <f>IF(入力!V$6="","",入力!V$6)</f>
        <v/>
      </c>
      <c r="B39" t="str">
        <f>IF(A38="","","監督")</f>
        <v/>
      </c>
      <c r="C39" t="str">
        <f>IF(印刷④!$B$13="","",印刷④!$B$13)</f>
        <v/>
      </c>
      <c r="D39" t="str">
        <f>IF(印刷④!$B$12="","",印刷④!$B$12)</f>
        <v/>
      </c>
    </row>
    <row r="40" spans="1:4">
      <c r="A40" t="str">
        <f>IF(入力!V$6="","",入力!V$6)</f>
        <v/>
      </c>
      <c r="B40" t="str">
        <f>IF(A38="","","コーチ")</f>
        <v/>
      </c>
      <c r="C40" t="str">
        <f>IF(印刷④!$B$15="","",印刷④!$B$15)</f>
        <v/>
      </c>
      <c r="D40" t="str">
        <f>IF(印刷④!$B$14="","",印刷④!$B$14)</f>
        <v/>
      </c>
    </row>
    <row r="41" spans="1:4">
      <c r="A41" t="str">
        <f>IF(入力!V$6="","",入力!V$6)</f>
        <v/>
      </c>
      <c r="B41" t="str">
        <f>IF(A38="","","選手")</f>
        <v/>
      </c>
      <c r="C41" t="str">
        <f>IF(印刷④!$B$17="","",印刷④!$B$17&amp;"("&amp;印刷④!G16&amp;")")</f>
        <v/>
      </c>
      <c r="D41" t="str">
        <f>IF(印刷④!$B$16="","",印刷④!$B$16)</f>
        <v/>
      </c>
    </row>
    <row r="42" spans="1:4">
      <c r="A42" t="str">
        <f>IF(入力!V$6="","",入力!V$6)</f>
        <v/>
      </c>
      <c r="B42" t="str">
        <f>IF(A38="","","選手")</f>
        <v/>
      </c>
      <c r="C42" t="str">
        <f>IF(印刷④!$B$19="","",印刷④!$B$19&amp;"("&amp;印刷④!G18&amp;")")</f>
        <v/>
      </c>
      <c r="D42" t="str">
        <f>IF(印刷④!$B$18="","",印刷④!$B$18)</f>
        <v/>
      </c>
    </row>
    <row r="43" spans="1:4">
      <c r="A43" t="str">
        <f>IF(入力!V$6="","",入力!V$6)</f>
        <v/>
      </c>
      <c r="B43" t="str">
        <f>IF(A38="","","選手")</f>
        <v/>
      </c>
      <c r="C43" t="str">
        <f>IF(印刷④!$B$21="","",印刷④!$B$21&amp;"("&amp;印刷④!G20&amp;")")</f>
        <v/>
      </c>
      <c r="D43" t="str">
        <f>IF(印刷④!$B$20="","",印刷④!$B$20)</f>
        <v/>
      </c>
    </row>
    <row r="44" spans="1:4">
      <c r="A44" t="str">
        <f>IF(入力!V$6="","",入力!V$6)</f>
        <v/>
      </c>
      <c r="B44" t="str">
        <f>IF(A38="","","選手")</f>
        <v/>
      </c>
      <c r="C44" t="str">
        <f>IF(印刷④!$B$23="","",印刷④!$B$23&amp;"("&amp;印刷④!G22&amp;")")</f>
        <v/>
      </c>
      <c r="D44" t="str">
        <f>IF(印刷④!$B$22="","",印刷④!$B$22)</f>
        <v/>
      </c>
    </row>
    <row r="45" spans="1:4">
      <c r="A45" t="str">
        <f>IF(入力!V$6="","",入力!V$6)</f>
        <v/>
      </c>
      <c r="B45" t="str">
        <f>IF(A38="","","選手")</f>
        <v/>
      </c>
      <c r="C45" t="str">
        <f>IF(印刷④!$B$25="","",印刷④!$B$25&amp;"("&amp;印刷④!G24&amp;")")</f>
        <v/>
      </c>
      <c r="D45" t="str">
        <f>IF(印刷④!$B$24="","",印刷④!$B$24)</f>
        <v/>
      </c>
    </row>
    <row r="46" spans="1:4">
      <c r="A46" t="str">
        <f>IF(入力!V$6="","",入力!V$6)</f>
        <v/>
      </c>
      <c r="B46" t="str">
        <f>IF(A38="","","選手")</f>
        <v/>
      </c>
      <c r="C46" t="str">
        <f>IF(印刷④!$B$27="","",印刷④!$B$27&amp;"("&amp;印刷④!G26&amp;")")</f>
        <v/>
      </c>
      <c r="D46" t="str">
        <f>IF(印刷④!$B$26="","",印刷④!$B$26)</f>
        <v/>
      </c>
    </row>
    <row r="47" spans="1:4">
      <c r="A47" t="str">
        <f>IF(入力!V$6="","",入力!V$6)</f>
        <v/>
      </c>
      <c r="B47" t="str">
        <f>IF(A38="","","選手")</f>
        <v/>
      </c>
      <c r="C47" t="str">
        <f>IF(印刷④!$B$29="","",印刷④!$B$29&amp;"("&amp;印刷④!G28&amp;")")</f>
        <v/>
      </c>
      <c r="D47" t="str">
        <f>IF(印刷④!$B$28="","",印刷④!$B$28)</f>
        <v/>
      </c>
    </row>
    <row r="48" spans="1:4">
      <c r="A48" t="str">
        <f>IF(A38="","",IF(A38="GMT","",IF(A38="GWT","",入力!V$6)))</f>
        <v/>
      </c>
      <c r="B48" t="str">
        <f>IF(A38="","",IF(A38="GMT","",IF(A38="GWT","","選手")))</f>
        <v/>
      </c>
      <c r="C48" t="str">
        <f>IF(印刷④!$B$31="","",印刷④!$B$31&amp;"("&amp;印刷④!G30&amp;")")</f>
        <v/>
      </c>
      <c r="D48" t="str">
        <f>IF(印刷④!$B$30="","",印刷④!$B$30)</f>
        <v/>
      </c>
    </row>
    <row r="49" spans="1:4">
      <c r="A49" t="str">
        <f>IF(A38="","",IF(A38="GMT","",IF(A38="GWT","",入力!V$6)))</f>
        <v/>
      </c>
      <c r="B49" t="str">
        <f>IF(A38="","",IF(A38="GMT","",IF(A38="GWT","","選手")))</f>
        <v/>
      </c>
      <c r="C49" t="str">
        <f>IF(印刷④!$B$33="","",印刷④!$B$33&amp;"("&amp;印刷④!G32&amp;")")</f>
        <v/>
      </c>
      <c r="D49" t="str">
        <f>IF(印刷④!$B$32="","",印刷④!$B$32)</f>
        <v/>
      </c>
    </row>
    <row r="50" spans="1:4">
      <c r="A50" t="str">
        <f>IF(入力!V$7="","",入力!V$7)</f>
        <v/>
      </c>
      <c r="B50" t="str">
        <f>IF(A50="","","団体")</f>
        <v/>
      </c>
      <c r="C50" t="str">
        <f>IF(印刷⑤!B6="","",印刷⑤!B6)</f>
        <v/>
      </c>
    </row>
    <row r="51" spans="1:4">
      <c r="A51" t="str">
        <f>IF(入力!V$7="","",入力!V$7)</f>
        <v/>
      </c>
      <c r="B51" t="str">
        <f>IF(A50="","","監督")</f>
        <v/>
      </c>
      <c r="C51" t="str">
        <f>IF(印刷⑤!$B$13="","",印刷⑤!$B$13)</f>
        <v/>
      </c>
      <c r="D51" t="str">
        <f>IF(印刷⑤!$B$12="","",印刷⑤!$B$12)</f>
        <v/>
      </c>
    </row>
    <row r="52" spans="1:4">
      <c r="A52" t="str">
        <f>IF(入力!V$7="","",入力!V$7)</f>
        <v/>
      </c>
      <c r="B52" t="str">
        <f>IF(A50="","","コーチ")</f>
        <v/>
      </c>
      <c r="C52" t="str">
        <f>IF(印刷⑤!$B$15="","",印刷⑤!$B$15)</f>
        <v/>
      </c>
      <c r="D52" t="str">
        <f>IF(印刷⑤!$B$14="","",印刷⑤!$B$14)</f>
        <v/>
      </c>
    </row>
    <row r="53" spans="1:4">
      <c r="A53" t="str">
        <f>IF(入力!V$7="","",入力!V$7)</f>
        <v/>
      </c>
      <c r="B53" t="str">
        <f>IF(A50="","","選手")</f>
        <v/>
      </c>
      <c r="C53" t="str">
        <f>IF(印刷⑤!$B$17="","",印刷⑤!$B$17&amp;"("&amp;印刷⑤!G16&amp;")")</f>
        <v/>
      </c>
      <c r="D53" t="str">
        <f>IF(印刷⑤!$B$16="","",印刷⑤!$B$16)</f>
        <v/>
      </c>
    </row>
    <row r="54" spans="1:4">
      <c r="A54" t="str">
        <f>IF(入力!V$7="","",入力!V$7)</f>
        <v/>
      </c>
      <c r="B54" t="str">
        <f>IF(A50="","","選手")</f>
        <v/>
      </c>
      <c r="C54" t="str">
        <f>IF(印刷⑤!$B$19="","",印刷⑤!$B$19&amp;"("&amp;印刷⑤!G18&amp;")")</f>
        <v/>
      </c>
      <c r="D54" t="str">
        <f>IF(印刷⑤!$B$18="","",印刷⑤!$B$18)</f>
        <v/>
      </c>
    </row>
    <row r="55" spans="1:4">
      <c r="A55" t="str">
        <f>IF(入力!V$7="","",入力!V$7)</f>
        <v/>
      </c>
      <c r="B55" t="str">
        <f>IF(A50="","","選手")</f>
        <v/>
      </c>
      <c r="C55" t="str">
        <f>IF(印刷⑤!$B$21="","",印刷⑤!$B$21&amp;"("&amp;印刷⑤!G20&amp;")")</f>
        <v/>
      </c>
      <c r="D55" t="str">
        <f>IF(印刷⑤!$B$20="","",印刷⑤!$B$20)</f>
        <v/>
      </c>
    </row>
    <row r="56" spans="1:4">
      <c r="A56" t="str">
        <f>IF(入力!V$7="","",入力!V$7)</f>
        <v/>
      </c>
      <c r="B56" t="str">
        <f>IF(A50="","","選手")</f>
        <v/>
      </c>
      <c r="C56" t="str">
        <f>IF(印刷⑤!$B$23="","",印刷⑤!$B$23&amp;"("&amp;印刷⑤!G22&amp;")")</f>
        <v/>
      </c>
      <c r="D56" t="str">
        <f>IF(印刷⑤!$B$22="","",印刷⑤!$B$22)</f>
        <v/>
      </c>
    </row>
    <row r="57" spans="1:4">
      <c r="A57" t="str">
        <f>IF(入力!V$7="","",入力!V$7)</f>
        <v/>
      </c>
      <c r="B57" t="str">
        <f>IF(A50="","","選手")</f>
        <v/>
      </c>
      <c r="C57" t="str">
        <f>IF(印刷⑤!$B$25="","",印刷⑤!$B$25&amp;"("&amp;印刷⑤!G24&amp;")")</f>
        <v/>
      </c>
      <c r="D57" t="str">
        <f>IF(印刷⑤!$B$24="","",印刷⑤!$B$24)</f>
        <v/>
      </c>
    </row>
    <row r="58" spans="1:4">
      <c r="A58" t="str">
        <f>IF(入力!V$7="","",入力!V$7)</f>
        <v/>
      </c>
      <c r="B58" t="str">
        <f>IF(A50="","","選手")</f>
        <v/>
      </c>
      <c r="C58" t="str">
        <f>IF(印刷⑤!$B$27="","",印刷⑤!$B$27&amp;"("&amp;印刷⑤!G26&amp;")")</f>
        <v/>
      </c>
      <c r="D58" t="str">
        <f>IF(印刷⑤!$B$26="","",印刷⑤!$B$26)</f>
        <v/>
      </c>
    </row>
    <row r="59" spans="1:4">
      <c r="A59" t="str">
        <f>IF(入力!V$7="","",入力!V$7)</f>
        <v/>
      </c>
      <c r="B59" t="str">
        <f>IF(A50="","","選手")</f>
        <v/>
      </c>
      <c r="C59" t="str">
        <f>IF(印刷⑤!$B$29="","",印刷⑤!$B$29&amp;"("&amp;印刷⑤!G28&amp;")")</f>
        <v/>
      </c>
      <c r="D59" t="str">
        <f>IF(印刷⑤!$B$28="","",印刷⑤!$B$28)</f>
        <v/>
      </c>
    </row>
    <row r="60" spans="1:4">
      <c r="A60" t="str">
        <f>IF(A50="","",IF(A50="GMT","",IF(A50="GWT","",入力!V$7)))</f>
        <v/>
      </c>
      <c r="B60" t="str">
        <f>IF(A50="","",IF(A50="GMT","",IF(A50="GWT","","選手")))</f>
        <v/>
      </c>
      <c r="C60" t="str">
        <f>IF(印刷⑤!$B$31="","",印刷⑤!$B$31&amp;"("&amp;印刷⑤!G30&amp;")")</f>
        <v/>
      </c>
      <c r="D60" t="str">
        <f>IF(印刷⑤!$B$30="","",印刷⑤!$B$30)</f>
        <v/>
      </c>
    </row>
    <row r="61" spans="1:4">
      <c r="A61" t="str">
        <f>IF(A50="","",IF(A50="GMT","",IF(A50="GWT","",入力!V$7)))</f>
        <v/>
      </c>
      <c r="B61" t="str">
        <f>IF(A50="","",IF(A50="GMT","",IF(A50="GWT","","選手")))</f>
        <v/>
      </c>
      <c r="C61" t="str">
        <f>IF(印刷⑤!$B$33="","",印刷⑤!$B$33&amp;"("&amp;印刷⑤!G32&amp;")")</f>
        <v/>
      </c>
      <c r="D61" t="str">
        <f>IF(印刷⑤!$B$32="","",印刷⑤!$B$32)</f>
        <v/>
      </c>
    </row>
    <row r="62" spans="1:4">
      <c r="A62" t="str">
        <f>IF(入力!V$8="","",入力!V$8)</f>
        <v/>
      </c>
      <c r="B62" t="str">
        <f>IF(A62="","","団体")</f>
        <v/>
      </c>
      <c r="C62" t="str">
        <f>IF(印刷⑥!B6="","",印刷⑥!B6)</f>
        <v/>
      </c>
    </row>
    <row r="63" spans="1:4">
      <c r="A63" t="str">
        <f>IF(入力!V$8="","",入力!V$8)</f>
        <v/>
      </c>
      <c r="B63" t="str">
        <f>IF(A62="","","監督")</f>
        <v/>
      </c>
      <c r="C63" t="str">
        <f>IF(印刷⑥!$B$13="","",印刷⑥!$B$13)</f>
        <v/>
      </c>
      <c r="D63" t="str">
        <f>IF(印刷⑥!$B$12="","",印刷⑥!$B$12)</f>
        <v/>
      </c>
    </row>
    <row r="64" spans="1:4">
      <c r="A64" t="str">
        <f>IF(入力!V$8="","",入力!V$8)</f>
        <v/>
      </c>
      <c r="B64" t="str">
        <f>IF(A62="","","コーチ")</f>
        <v/>
      </c>
      <c r="C64" t="str">
        <f>IF(印刷⑥!$B$15="","",印刷⑥!$B$15)</f>
        <v/>
      </c>
      <c r="D64" t="str">
        <f>IF(印刷⑥!$B$14="","",印刷⑥!$B$14)</f>
        <v/>
      </c>
    </row>
    <row r="65" spans="1:4">
      <c r="A65" t="str">
        <f>IF(入力!V$8="","",入力!V$8)</f>
        <v/>
      </c>
      <c r="B65" t="str">
        <f>IF(A62="","","選手")</f>
        <v/>
      </c>
      <c r="C65" t="str">
        <f>IF(印刷⑥!$B$17="","",印刷⑥!$B$17&amp;"("&amp;印刷⑥!G16&amp;")")</f>
        <v/>
      </c>
      <c r="D65" t="str">
        <f>IF(印刷⑥!$B$16="","",印刷⑥!$B$16)</f>
        <v/>
      </c>
    </row>
    <row r="66" spans="1:4">
      <c r="A66" t="str">
        <f>IF(入力!V$8="","",入力!V$8)</f>
        <v/>
      </c>
      <c r="B66" t="str">
        <f>IF(A62="","","選手")</f>
        <v/>
      </c>
      <c r="C66" t="str">
        <f>IF(印刷⑥!$B$19="","",印刷⑥!$B$19&amp;"("&amp;印刷⑥!G18&amp;")")</f>
        <v/>
      </c>
      <c r="D66" t="str">
        <f>IF(印刷⑥!$B$18="","",印刷⑥!$B$18)</f>
        <v/>
      </c>
    </row>
    <row r="67" spans="1:4">
      <c r="A67" t="str">
        <f>IF(入力!V$8="","",入力!V$8)</f>
        <v/>
      </c>
      <c r="B67" t="str">
        <f>IF(A62="","","選手")</f>
        <v/>
      </c>
      <c r="C67" t="str">
        <f>IF(印刷⑥!$B$21="","",印刷⑥!$B$21&amp;"("&amp;印刷⑥!G20&amp;")")</f>
        <v/>
      </c>
      <c r="D67" t="str">
        <f>IF(印刷⑥!$B$20="","",印刷⑥!$B$20)</f>
        <v/>
      </c>
    </row>
    <row r="68" spans="1:4">
      <c r="A68" t="str">
        <f>IF(入力!V$8="","",入力!V$8)</f>
        <v/>
      </c>
      <c r="B68" t="str">
        <f>IF(A62="","","選手")</f>
        <v/>
      </c>
      <c r="C68" t="str">
        <f>IF(印刷⑥!$B$23="","",印刷⑥!$B$23&amp;"("&amp;印刷⑥!G22&amp;")")</f>
        <v/>
      </c>
      <c r="D68" t="str">
        <f>IF(印刷⑥!$B$22="","",印刷⑥!$B$22)</f>
        <v/>
      </c>
    </row>
    <row r="69" spans="1:4">
      <c r="A69" t="str">
        <f>IF(入力!V$8="","",入力!V$8)</f>
        <v/>
      </c>
      <c r="B69" t="str">
        <f>IF(A62="","","選手")</f>
        <v/>
      </c>
      <c r="C69" t="str">
        <f>IF(印刷⑥!$B$25="","",印刷⑥!$B$25&amp;"("&amp;印刷⑥!G24&amp;")")</f>
        <v/>
      </c>
      <c r="D69" t="str">
        <f>IF(印刷⑥!$B$24="","",印刷⑥!$B$24)</f>
        <v/>
      </c>
    </row>
    <row r="70" spans="1:4">
      <c r="A70" t="str">
        <f>IF(入力!V$8="","",入力!V$8)</f>
        <v/>
      </c>
      <c r="B70" t="str">
        <f>IF(A62="","","選手")</f>
        <v/>
      </c>
      <c r="C70" t="str">
        <f>IF(印刷⑥!$B$27="","",印刷⑥!$B$27&amp;"("&amp;印刷⑥!G26&amp;")")</f>
        <v/>
      </c>
      <c r="D70" t="str">
        <f>IF(印刷⑥!$B$26="","",印刷⑥!$B$26)</f>
        <v/>
      </c>
    </row>
    <row r="71" spans="1:4">
      <c r="A71" t="str">
        <f>IF(入力!V$8="","",入力!V$8)</f>
        <v/>
      </c>
      <c r="B71" t="str">
        <f>IF(A62="","","選手")</f>
        <v/>
      </c>
      <c r="C71" t="str">
        <f>IF(印刷⑥!$B$29="","",印刷⑥!$B$29&amp;"("&amp;印刷⑥!G28&amp;")")</f>
        <v/>
      </c>
      <c r="D71" t="str">
        <f>IF(印刷⑥!$B$28="","",印刷⑥!$B$28)</f>
        <v/>
      </c>
    </row>
    <row r="72" spans="1:4">
      <c r="A72" t="str">
        <f>IF(A62="","",IF(A62="GMT","",IF(A62="GWT","",入力!V$8)))</f>
        <v/>
      </c>
      <c r="B72" t="str">
        <f>IF(A62="","",IF(A62="GMT","",IF(A62="GWT","","選手")))</f>
        <v/>
      </c>
      <c r="C72" t="str">
        <f>IF(印刷⑥!$B$31="","",印刷⑥!$B$31&amp;"("&amp;印刷⑥!G30&amp;")")</f>
        <v/>
      </c>
      <c r="D72" t="str">
        <f>IF(印刷⑥!$B$30="","",印刷⑥!$B$30)</f>
        <v/>
      </c>
    </row>
    <row r="73" spans="1:4">
      <c r="A73" t="str">
        <f>IF(A62="","",IF(A62="GMT","",IF(A62="GWT","",入力!V$8)))</f>
        <v/>
      </c>
      <c r="B73" t="str">
        <f>IF(A62="","",IF(A62="GMT","",IF(A62="GWT","","選手")))</f>
        <v/>
      </c>
      <c r="C73" t="str">
        <f>IF(印刷⑥!$B$33="","",印刷⑥!$B$33&amp;"("&amp;印刷⑥!G32&amp;")")</f>
        <v/>
      </c>
      <c r="D73" t="str">
        <f>IF(印刷⑥!$B$32="","",印刷⑥!$B$32)</f>
        <v/>
      </c>
    </row>
    <row r="74" spans="1:4">
      <c r="A74" t="str">
        <f>IF(入力!V$10="","",入力!V$10)</f>
        <v/>
      </c>
      <c r="B74" t="str">
        <f>IF(A74="","","団体")</f>
        <v/>
      </c>
      <c r="C74" t="str">
        <f>IF(印刷⑦!B6="","",印刷⑦!B6)</f>
        <v/>
      </c>
    </row>
    <row r="75" spans="1:4">
      <c r="A75" t="str">
        <f>IF(入力!V$10="","",入力!V$10)</f>
        <v/>
      </c>
      <c r="B75" t="str">
        <f>IF(A74="","","監督")</f>
        <v/>
      </c>
      <c r="C75" t="str">
        <f>IF(印刷⑦!$B$13="","",印刷⑦!$B$13)</f>
        <v/>
      </c>
      <c r="D75" t="str">
        <f>IF(印刷⑦!$B$12="","",印刷⑦!$B$12)</f>
        <v/>
      </c>
    </row>
    <row r="76" spans="1:4">
      <c r="A76" t="str">
        <f>IF(入力!V$10="","",入力!V$10)</f>
        <v/>
      </c>
      <c r="B76" t="str">
        <f>IF(A74="","","コーチ")</f>
        <v/>
      </c>
      <c r="C76" t="str">
        <f>IF(印刷⑦!$B$15="","",印刷⑦!$B$15)</f>
        <v/>
      </c>
      <c r="D76" t="str">
        <f>IF(印刷⑦!$B$14="","",印刷⑦!$B$14)</f>
        <v/>
      </c>
    </row>
    <row r="77" spans="1:4">
      <c r="A77" t="str">
        <f>IF(入力!V$10="","",入力!V$10)</f>
        <v/>
      </c>
      <c r="B77" t="str">
        <f>IF(A74="","","選手")</f>
        <v/>
      </c>
      <c r="C77" t="str">
        <f>IF(印刷⑦!$B$17="","",印刷⑦!$B$17&amp;"("&amp;印刷⑦!G16&amp;")")</f>
        <v/>
      </c>
      <c r="D77" t="str">
        <f>IF(印刷⑦!$B$16="","",印刷⑦!$B$16)</f>
        <v/>
      </c>
    </row>
    <row r="78" spans="1:4">
      <c r="A78" t="str">
        <f>IF(入力!V$10="","",入力!V$10)</f>
        <v/>
      </c>
      <c r="B78" t="str">
        <f>IF(A74="","","選手")</f>
        <v/>
      </c>
      <c r="C78" t="str">
        <f>IF(印刷⑦!$B$19="","",印刷⑦!$B$19&amp;"("&amp;印刷⑦!G18&amp;")")</f>
        <v/>
      </c>
      <c r="D78" t="str">
        <f>IF(印刷⑦!$B$18="","",印刷⑦!$B$18)</f>
        <v/>
      </c>
    </row>
    <row r="79" spans="1:4">
      <c r="A79" t="str">
        <f>IF(入力!V$10="","",入力!V$10)</f>
        <v/>
      </c>
      <c r="B79" t="str">
        <f>IF(A74="","","選手")</f>
        <v/>
      </c>
      <c r="C79" t="str">
        <f>IF(印刷⑦!$B$21="","",印刷⑦!$B$21&amp;"("&amp;印刷⑦!G20&amp;")")</f>
        <v/>
      </c>
      <c r="D79" t="str">
        <f>IF(印刷⑦!$B$20="","",印刷⑦!$B$20)</f>
        <v/>
      </c>
    </row>
    <row r="80" spans="1:4">
      <c r="A80" t="str">
        <f>IF(入力!V$10="","",入力!V$10)</f>
        <v/>
      </c>
      <c r="B80" t="str">
        <f>IF(A74="","","選手")</f>
        <v/>
      </c>
      <c r="C80" t="str">
        <f>IF(印刷⑦!$B$23="","",印刷⑦!$B$23&amp;"("&amp;印刷⑦!G22&amp;")")</f>
        <v/>
      </c>
      <c r="D80" t="str">
        <f>IF(印刷⑦!$B$22="","",印刷⑦!$B$22)</f>
        <v/>
      </c>
    </row>
    <row r="81" spans="1:4">
      <c r="A81" t="str">
        <f>IF(入力!V$10="","",入力!V$10)</f>
        <v/>
      </c>
      <c r="B81" t="str">
        <f>IF(A74="","","選手")</f>
        <v/>
      </c>
      <c r="C81" t="str">
        <f>IF(印刷⑦!$B$25="","",印刷⑦!$B$25&amp;"("&amp;印刷⑦!G24&amp;")")</f>
        <v/>
      </c>
      <c r="D81" t="str">
        <f>IF(印刷⑦!$B$24="","",印刷⑦!$B$24)</f>
        <v/>
      </c>
    </row>
    <row r="82" spans="1:4">
      <c r="A82" t="str">
        <f>IF(入力!V$10="","",入力!V$10)</f>
        <v/>
      </c>
      <c r="B82" t="str">
        <f>IF(A74="","","選手")</f>
        <v/>
      </c>
      <c r="C82" t="str">
        <f>IF(印刷⑦!$B$27="","",印刷⑦!$B$27&amp;"("&amp;印刷⑦!G26&amp;")")</f>
        <v/>
      </c>
      <c r="D82" t="str">
        <f>IF(印刷⑦!$B$26="","",印刷⑦!$B$26)</f>
        <v/>
      </c>
    </row>
    <row r="83" spans="1:4">
      <c r="A83" t="str">
        <f>IF(入力!V$10="","",入力!V$10)</f>
        <v/>
      </c>
      <c r="B83" t="str">
        <f>IF(A74="","","選手")</f>
        <v/>
      </c>
      <c r="C83" t="str">
        <f>IF(印刷⑦!$B$29="","",印刷⑦!$B$29&amp;"("&amp;印刷⑦!G28&amp;")")</f>
        <v/>
      </c>
      <c r="D83" t="str">
        <f>IF(印刷⑦!$B$28="","",印刷⑦!$B$28)</f>
        <v/>
      </c>
    </row>
    <row r="84" spans="1:4">
      <c r="A84" t="str">
        <f>IF(A74="","",IF(A74="GMT","",IF(A74="GWT","",入力!V$10)))</f>
        <v/>
      </c>
      <c r="B84" t="str">
        <f>IF(A74="","",IF(A74="GMT","",IF(A74="GWT","","選手")))</f>
        <v/>
      </c>
      <c r="C84" t="str">
        <f>IF(印刷⑦!$B$31="","",印刷⑦!$B$31&amp;"("&amp;印刷⑦!G30&amp;")")</f>
        <v/>
      </c>
      <c r="D84" t="str">
        <f>IF(印刷⑦!$B$30="","",印刷⑦!$B$30)</f>
        <v/>
      </c>
    </row>
    <row r="85" spans="1:4">
      <c r="A85" t="str">
        <f>IF(A74="","",IF(A74="GMT","",IF(A74="GWT","",入力!V$10)))</f>
        <v/>
      </c>
      <c r="B85" t="str">
        <f>IF(A74="","",IF(A74="GMT","",IF(A74="GWT","","選手")))</f>
        <v/>
      </c>
      <c r="C85" t="str">
        <f>IF(印刷⑦!$B$33="","",印刷⑦!$B$33&amp;"("&amp;印刷⑦!G32&amp;")")</f>
        <v/>
      </c>
      <c r="D85" t="str">
        <f>IF(印刷⑦!$B$32="","",印刷⑦!$B$32)</f>
        <v/>
      </c>
    </row>
    <row r="86" spans="1:4">
      <c r="A86" t="str">
        <f>IF(入力!V$11="","",入力!V$11)</f>
        <v/>
      </c>
      <c r="B86" t="str">
        <f>IF(A86="","","団体")</f>
        <v/>
      </c>
      <c r="C86" t="str">
        <f>IF(印刷⑧!B6="","",印刷⑧!B6)</f>
        <v/>
      </c>
    </row>
    <row r="87" spans="1:4">
      <c r="A87" t="str">
        <f>IF(入力!V$11="","",入力!V$11)</f>
        <v/>
      </c>
      <c r="B87" t="str">
        <f>IF(A86="","","監督")</f>
        <v/>
      </c>
      <c r="C87" t="str">
        <f>IF(印刷⑧!$B$13="","",印刷⑧!$B$13)</f>
        <v/>
      </c>
      <c r="D87" t="str">
        <f>IF(印刷⑧!$B$12="","",印刷⑧!$B$12)</f>
        <v/>
      </c>
    </row>
    <row r="88" spans="1:4">
      <c r="A88" t="str">
        <f>IF(入力!V$11="","",入力!V$11)</f>
        <v/>
      </c>
      <c r="B88" t="str">
        <f>IF(A86="","","コーチ")</f>
        <v/>
      </c>
      <c r="C88" t="str">
        <f>IF(印刷⑧!$B$15="","",印刷⑧!$B$15)</f>
        <v/>
      </c>
      <c r="D88" t="str">
        <f>IF(印刷⑧!$B$14="","",印刷⑧!$B$14)</f>
        <v/>
      </c>
    </row>
    <row r="89" spans="1:4">
      <c r="A89" t="str">
        <f>IF(入力!V$11="","",入力!V$11)</f>
        <v/>
      </c>
      <c r="B89" t="str">
        <f>IF(A86="","","選手")</f>
        <v/>
      </c>
      <c r="C89" t="str">
        <f>IF(印刷⑧!$B$17="","",印刷⑧!$B$17&amp;"("&amp;印刷⑧!G16&amp;")")</f>
        <v/>
      </c>
      <c r="D89" t="str">
        <f>IF(印刷⑧!$B$16="","",印刷⑧!$B$16)</f>
        <v/>
      </c>
    </row>
    <row r="90" spans="1:4">
      <c r="A90" t="str">
        <f>IF(入力!V$11="","",入力!V$11)</f>
        <v/>
      </c>
      <c r="B90" t="str">
        <f>IF(A86="","","選手")</f>
        <v/>
      </c>
      <c r="C90" t="str">
        <f>IF(印刷⑧!$B$19="","",印刷⑧!$B$19&amp;"("&amp;印刷⑧!G18&amp;")")</f>
        <v/>
      </c>
      <c r="D90" t="str">
        <f>IF(印刷⑧!$B$18="","",印刷⑧!$B$18)</f>
        <v/>
      </c>
    </row>
    <row r="91" spans="1:4">
      <c r="A91" t="str">
        <f>IF(入力!V$11="","",入力!V$11)</f>
        <v/>
      </c>
      <c r="B91" t="str">
        <f>IF(A86="","","選手")</f>
        <v/>
      </c>
      <c r="C91" t="str">
        <f>IF(印刷⑧!$B$21="","",印刷⑧!$B$21&amp;"("&amp;印刷⑧!G20&amp;")")</f>
        <v/>
      </c>
      <c r="D91" t="str">
        <f>IF(印刷⑧!$B$20="","",印刷⑧!$B$20)</f>
        <v/>
      </c>
    </row>
    <row r="92" spans="1:4">
      <c r="A92" t="str">
        <f>IF(入力!V$11="","",入力!V$11)</f>
        <v/>
      </c>
      <c r="B92" t="str">
        <f>IF(A86="","","選手")</f>
        <v/>
      </c>
      <c r="C92" t="str">
        <f>IF(印刷⑧!$B$23="","",印刷⑧!$B$23&amp;"("&amp;印刷⑧!G22&amp;")")</f>
        <v/>
      </c>
      <c r="D92" t="str">
        <f>IF(印刷⑧!$B$22="","",印刷⑧!$B$22)</f>
        <v/>
      </c>
    </row>
    <row r="93" spans="1:4">
      <c r="A93" t="str">
        <f>IF(入力!V$11="","",入力!V$11)</f>
        <v/>
      </c>
      <c r="B93" t="str">
        <f>IF(A86="","","選手")</f>
        <v/>
      </c>
      <c r="C93" t="str">
        <f>IF(印刷⑧!$B$25="","",印刷⑧!$B$25&amp;"("&amp;印刷⑧!G24&amp;")")</f>
        <v/>
      </c>
      <c r="D93" t="str">
        <f>IF(印刷⑧!$B$24="","",印刷⑧!$B$24)</f>
        <v/>
      </c>
    </row>
    <row r="94" spans="1:4">
      <c r="A94" t="str">
        <f>IF(入力!V$11="","",入力!V$11)</f>
        <v/>
      </c>
      <c r="B94" t="str">
        <f>IF(A86="","","選手")</f>
        <v/>
      </c>
      <c r="C94" t="str">
        <f>IF(印刷⑧!$B$27="","",印刷⑧!$B$27&amp;"("&amp;印刷⑧!G26&amp;")")</f>
        <v/>
      </c>
      <c r="D94" t="str">
        <f>IF(印刷⑧!$B$26="","",印刷⑧!$B$26)</f>
        <v/>
      </c>
    </row>
    <row r="95" spans="1:4">
      <c r="A95" t="str">
        <f>IF(入力!V$11="","",入力!V$11)</f>
        <v/>
      </c>
      <c r="B95" t="str">
        <f>IF(A86="","","選手")</f>
        <v/>
      </c>
      <c r="C95" t="str">
        <f>IF(印刷⑧!$B$29="","",印刷⑧!$B$29&amp;"("&amp;印刷⑧!G28&amp;")")</f>
        <v/>
      </c>
      <c r="D95" t="str">
        <f>IF(印刷⑧!$B$28="","",印刷⑧!$B$28)</f>
        <v/>
      </c>
    </row>
    <row r="96" spans="1:4">
      <c r="A96" t="str">
        <f>IF(A86="","",IF(A86="GMT","",IF(A86="GWT","",入力!V$11)))</f>
        <v/>
      </c>
      <c r="B96" t="str">
        <f>IF(A86="","",IF(A86="GMT","",IF(A86="GWT","","選手")))</f>
        <v/>
      </c>
      <c r="C96" t="str">
        <f>IF(印刷⑧!$B$31="","",印刷⑧!$B$31&amp;"("&amp;印刷⑧!G30&amp;")")</f>
        <v/>
      </c>
      <c r="D96" t="str">
        <f>IF(印刷⑧!$B$30="","",印刷⑧!$B$30)</f>
        <v/>
      </c>
    </row>
    <row r="97" spans="1:4">
      <c r="A97" t="str">
        <f>IF(A86="","",IF(A86="GMT","",IF(A86="GWT","",入力!V$11)))</f>
        <v/>
      </c>
      <c r="B97" t="str">
        <f>IF(A86="","",IF(A86="GMT","",IF(A86="GWT","","選手")))</f>
        <v/>
      </c>
      <c r="C97" t="str">
        <f>IF(印刷⑧!$B$33="","",印刷⑧!$B$33&amp;"("&amp;印刷⑧!G32&amp;")")</f>
        <v/>
      </c>
      <c r="D97" t="str">
        <f>IF(印刷⑧!$B$32="","",印刷⑧!$B$32)</f>
        <v/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zoomScaleNormal="100" workbookViewId="0">
      <selection activeCell="A3" sqref="A3"/>
    </sheetView>
  </sheetViews>
  <sheetFormatPr defaultRowHeight="13.2"/>
  <cols>
    <col min="1" max="4" width="5.6640625" customWidth="1"/>
    <col min="5" max="5" width="14.109375" customWidth="1"/>
    <col min="6" max="7" width="7.109375" customWidth="1"/>
    <col min="8" max="8" width="4.77734375" customWidth="1"/>
    <col min="11" max="11" width="24.88671875" customWidth="1"/>
    <col min="12" max="12" width="7.33203125" customWidth="1"/>
    <col min="14" max="14" width="7.21875" customWidth="1"/>
    <col min="15" max="15" width="10" customWidth="1"/>
    <col min="16" max="16" width="12.44140625" bestFit="1" customWidth="1"/>
  </cols>
  <sheetData>
    <row r="1" spans="1:19">
      <c r="A1" t="s">
        <v>189</v>
      </c>
      <c r="B1" t="s">
        <v>148</v>
      </c>
      <c r="C1" t="s">
        <v>149</v>
      </c>
      <c r="D1" t="s">
        <v>150</v>
      </c>
      <c r="E1" t="s">
        <v>151</v>
      </c>
      <c r="F1" s="52" t="s">
        <v>152</v>
      </c>
      <c r="G1" s="52"/>
      <c r="H1" t="s">
        <v>153</v>
      </c>
      <c r="I1" t="s">
        <v>154</v>
      </c>
      <c r="J1" t="s">
        <v>155</v>
      </c>
      <c r="K1" t="s">
        <v>156</v>
      </c>
      <c r="L1" t="s">
        <v>157</v>
      </c>
      <c r="M1" t="s">
        <v>158</v>
      </c>
      <c r="N1" t="s">
        <v>159</v>
      </c>
      <c r="O1" t="s">
        <v>160</v>
      </c>
      <c r="P1" t="s">
        <v>161</v>
      </c>
      <c r="Q1" t="s">
        <v>162</v>
      </c>
      <c r="R1" t="s">
        <v>163</v>
      </c>
      <c r="S1" t="s">
        <v>164</v>
      </c>
    </row>
    <row r="2" spans="1:19">
      <c r="A2" s="39" t="s">
        <v>174</v>
      </c>
      <c r="B2" s="39" t="s">
        <v>175</v>
      </c>
      <c r="C2" s="39" t="s">
        <v>176</v>
      </c>
      <c r="D2" s="39" t="s">
        <v>177</v>
      </c>
      <c r="E2" s="41"/>
      <c r="F2" s="41"/>
      <c r="G2" s="41"/>
      <c r="H2" s="40" t="s">
        <v>165</v>
      </c>
      <c r="I2" s="40" t="s">
        <v>166</v>
      </c>
      <c r="J2" s="40" t="s">
        <v>167</v>
      </c>
      <c r="K2" s="40" t="s">
        <v>168</v>
      </c>
      <c r="L2" s="40" t="s">
        <v>169</v>
      </c>
      <c r="M2" s="40" t="s">
        <v>170</v>
      </c>
      <c r="N2" s="40" t="s">
        <v>171</v>
      </c>
      <c r="O2" s="40" t="s">
        <v>172</v>
      </c>
      <c r="P2" s="40" t="s">
        <v>173</v>
      </c>
    </row>
  </sheetData>
  <mergeCells count="1">
    <mergeCell ref="F1:G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showGridLines="0" tabSelected="1" zoomScaleNormal="100" workbookViewId="0">
      <selection activeCell="AC9" sqref="AC9"/>
    </sheetView>
  </sheetViews>
  <sheetFormatPr defaultColWidth="4.44140625" defaultRowHeight="13.2"/>
  <cols>
    <col min="1" max="1" width="1.109375" customWidth="1"/>
    <col min="2" max="6" width="10" customWidth="1"/>
    <col min="7" max="7" width="4" customWidth="1"/>
    <col min="8" max="8" width="5.44140625" customWidth="1"/>
    <col min="9" max="10" width="3" customWidth="1"/>
    <col min="11" max="11" width="11.21875" customWidth="1"/>
    <col min="12" max="12" width="5" customWidth="1"/>
    <col min="13" max="13" width="5.21875" customWidth="1"/>
    <col min="14" max="14" width="1" customWidth="1"/>
    <col min="15" max="19" width="7.44140625" hidden="1" customWidth="1"/>
    <col min="20" max="20" width="20.33203125" hidden="1" customWidth="1"/>
    <col min="21" max="25" width="7.44140625" hidden="1" customWidth="1"/>
    <col min="26" max="255" width="7.44140625" customWidth="1"/>
  </cols>
  <sheetData>
    <row r="1" spans="2:24" ht="19.5" customHeight="1">
      <c r="B1" s="94" t="s">
        <v>192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2:24" ht="19.5" customHeight="1">
      <c r="B2" s="93" t="s">
        <v>145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2:24" ht="19.5" customHeight="1">
      <c r="B3" s="2" t="s">
        <v>18</v>
      </c>
      <c r="C3" s="2"/>
      <c r="D3" s="2"/>
      <c r="E3" s="136" t="s">
        <v>193</v>
      </c>
      <c r="F3" s="136"/>
      <c r="G3" s="136"/>
      <c r="H3" s="136"/>
      <c r="I3" s="136"/>
      <c r="J3" s="136"/>
      <c r="K3" s="136"/>
      <c r="L3" s="2"/>
      <c r="M3" s="2"/>
      <c r="R3" t="s">
        <v>5</v>
      </c>
      <c r="S3" t="s">
        <v>22</v>
      </c>
      <c r="T3" t="s">
        <v>133</v>
      </c>
      <c r="U3" t="s">
        <v>88</v>
      </c>
      <c r="V3" t="str">
        <f>IF(ISERROR(VLOOKUP(D6,$T$3:$U$10,2,))=TRUE,"",VLOOKUP(D6,$T$3:$U$10,2,))</f>
        <v/>
      </c>
      <c r="W3" t="s">
        <v>25</v>
      </c>
      <c r="X3" t="str">
        <f>IF(COUNTIF(W3:W28,D5),"社会人クラブバドミントン連盟","バドミントン協会")</f>
        <v>バドミントン協会</v>
      </c>
    </row>
    <row r="4" spans="2:24" ht="19.5" customHeight="1">
      <c r="B4" s="79" t="s">
        <v>120</v>
      </c>
      <c r="C4" s="80"/>
      <c r="D4" s="15" t="s">
        <v>115</v>
      </c>
      <c r="E4" s="37"/>
      <c r="F4" s="21" t="s">
        <v>116</v>
      </c>
      <c r="G4" s="82"/>
      <c r="H4" s="82"/>
      <c r="I4" s="81" t="s">
        <v>117</v>
      </c>
      <c r="J4" s="81"/>
      <c r="K4" s="37"/>
      <c r="L4" s="81" t="s">
        <v>118</v>
      </c>
      <c r="M4" s="83"/>
      <c r="P4" t="s">
        <v>178</v>
      </c>
      <c r="Q4" t="s">
        <v>82</v>
      </c>
      <c r="R4" t="s">
        <v>8</v>
      </c>
      <c r="S4" t="s">
        <v>23</v>
      </c>
      <c r="T4" t="s">
        <v>134</v>
      </c>
      <c r="U4" t="s">
        <v>89</v>
      </c>
      <c r="V4" t="str">
        <f>IF(ISERROR(VLOOKUP(D33,$T$3:$U$10,2,))=TRUE,"",VLOOKUP(D33,$T$3:$U$10,2,))</f>
        <v/>
      </c>
      <c r="W4" t="s">
        <v>26</v>
      </c>
    </row>
    <row r="5" spans="2:24" ht="22.5" customHeight="1">
      <c r="B5" s="98" t="s">
        <v>146</v>
      </c>
      <c r="C5" s="98"/>
      <c r="D5" s="99"/>
      <c r="E5" s="100"/>
      <c r="F5" s="100"/>
      <c r="G5" s="100"/>
      <c r="H5" s="100"/>
      <c r="I5" s="100"/>
      <c r="J5" s="100"/>
      <c r="K5" s="100"/>
      <c r="L5" s="100"/>
      <c r="M5" s="101"/>
      <c r="S5" t="s">
        <v>24</v>
      </c>
      <c r="T5" t="s">
        <v>135</v>
      </c>
      <c r="U5" t="s">
        <v>90</v>
      </c>
      <c r="V5" t="str">
        <f>IF(ISERROR(VLOOKUP(D56,$T$3:$U$10,2,))=TRUE,"",VLOOKUP(D56,$T$3:$U$10,2,))</f>
        <v/>
      </c>
      <c r="W5" t="s">
        <v>30</v>
      </c>
    </row>
    <row r="6" spans="2:24" ht="22.5" customHeight="1">
      <c r="B6" s="53" t="s">
        <v>0</v>
      </c>
      <c r="C6" s="53"/>
      <c r="D6" s="57"/>
      <c r="E6" s="58"/>
      <c r="F6" s="58"/>
      <c r="G6" s="58"/>
      <c r="H6" s="58"/>
      <c r="I6" s="58"/>
      <c r="J6" s="58"/>
      <c r="K6" s="58"/>
      <c r="L6" s="58"/>
      <c r="M6" s="59"/>
      <c r="P6">
        <v>26</v>
      </c>
      <c r="Q6">
        <v>1</v>
      </c>
      <c r="R6">
        <v>1</v>
      </c>
      <c r="S6" t="s">
        <v>25</v>
      </c>
      <c r="T6" t="s">
        <v>136</v>
      </c>
      <c r="U6" t="s">
        <v>91</v>
      </c>
      <c r="V6" t="str">
        <f>IF(ISERROR(VLOOKUP(D79,$T$3:$U$10,2,))=TRUE,"",VLOOKUP(D79,$T$3:$U$10,2,))</f>
        <v/>
      </c>
      <c r="W6" t="s">
        <v>31</v>
      </c>
    </row>
    <row r="7" spans="2:24" ht="22.5" customHeight="1">
      <c r="B7" s="53" t="s">
        <v>1</v>
      </c>
      <c r="C7" s="53"/>
      <c r="D7" s="57"/>
      <c r="E7" s="58"/>
      <c r="F7" s="58"/>
      <c r="G7" s="58"/>
      <c r="H7" s="58"/>
      <c r="I7" s="58"/>
      <c r="J7" s="58"/>
      <c r="K7" s="58"/>
      <c r="L7" s="58"/>
      <c r="M7" s="59"/>
      <c r="P7">
        <v>27</v>
      </c>
      <c r="Q7">
        <v>2</v>
      </c>
      <c r="R7">
        <v>2</v>
      </c>
      <c r="S7" t="s">
        <v>26</v>
      </c>
      <c r="T7" t="s">
        <v>137</v>
      </c>
      <c r="U7" t="s">
        <v>140</v>
      </c>
      <c r="V7" t="str">
        <f>IF(ISERROR(VLOOKUP(D102,$T$3:$U$10,2,))=TRUE,"",VLOOKUP(D102,$T$3:$U$10,2,))</f>
        <v/>
      </c>
      <c r="W7" t="s">
        <v>32</v>
      </c>
    </row>
    <row r="8" spans="2:24" ht="22.5" customHeight="1">
      <c r="B8" s="53" t="s">
        <v>9</v>
      </c>
      <c r="C8" s="53"/>
      <c r="D8" s="57"/>
      <c r="E8" s="58"/>
      <c r="F8" s="58"/>
      <c r="G8" s="58"/>
      <c r="H8" s="58"/>
      <c r="I8" s="58"/>
      <c r="J8" s="58"/>
      <c r="K8" s="58"/>
      <c r="L8" s="58"/>
      <c r="M8" s="59"/>
      <c r="Q8">
        <v>3</v>
      </c>
      <c r="R8">
        <v>3</v>
      </c>
      <c r="S8" t="s">
        <v>27</v>
      </c>
      <c r="T8" t="s">
        <v>138</v>
      </c>
      <c r="U8" t="s">
        <v>139</v>
      </c>
      <c r="V8" t="str">
        <f>IF(ISERROR(VLOOKUP(D125,$T$3:$U$10,2,))=TRUE,"",VLOOKUP(D125,$T$3:$U$10,2,))</f>
        <v/>
      </c>
      <c r="W8" t="s">
        <v>33</v>
      </c>
    </row>
    <row r="9" spans="2:24" ht="22.5" customHeight="1">
      <c r="B9" s="60" t="s">
        <v>129</v>
      </c>
      <c r="C9" s="61"/>
      <c r="D9" s="62" t="s">
        <v>147</v>
      </c>
      <c r="E9" s="63"/>
      <c r="F9" s="63"/>
      <c r="G9" s="63"/>
      <c r="H9" s="63"/>
      <c r="I9" s="63"/>
      <c r="J9" s="63"/>
      <c r="K9" s="63"/>
      <c r="L9" s="63"/>
      <c r="M9" s="64"/>
      <c r="Q9">
        <v>4</v>
      </c>
      <c r="R9">
        <v>4</v>
      </c>
      <c r="S9" t="s">
        <v>28</v>
      </c>
      <c r="V9" t="str">
        <f>IF(ISERROR(VLOOKUP(D148,$T$3:$U$10,2,))=TRUE,"",VLOOKUP(D148,$T$3:$U$10,2,))</f>
        <v/>
      </c>
      <c r="W9" t="s">
        <v>35</v>
      </c>
    </row>
    <row r="10" spans="2:24" ht="22.5" customHeight="1">
      <c r="B10" s="87" t="s">
        <v>119</v>
      </c>
      <c r="C10" s="30" t="s">
        <v>6</v>
      </c>
      <c r="D10" s="90"/>
      <c r="E10" s="91"/>
      <c r="F10" s="91"/>
      <c r="G10" s="91"/>
      <c r="H10" s="91"/>
      <c r="I10" s="91"/>
      <c r="J10" s="91"/>
      <c r="K10" s="91"/>
      <c r="L10" s="91"/>
      <c r="M10" s="92"/>
      <c r="Q10">
        <v>5</v>
      </c>
      <c r="R10">
        <v>5</v>
      </c>
      <c r="S10" t="s">
        <v>29</v>
      </c>
      <c r="V10" t="str">
        <f>IF(ISERROR(VLOOKUP(D171,$T$3:$U$10,2,))=TRUE,"",VLOOKUP(D171,$T$3:$U$10,2,))</f>
        <v/>
      </c>
      <c r="W10" t="s">
        <v>40</v>
      </c>
    </row>
    <row r="11" spans="2:24" ht="22.5" customHeight="1">
      <c r="B11" s="88"/>
      <c r="C11" s="31" t="s">
        <v>84</v>
      </c>
      <c r="D11" s="57"/>
      <c r="E11" s="58"/>
      <c r="F11" s="58"/>
      <c r="G11" s="58"/>
      <c r="H11" s="58"/>
      <c r="I11" s="58"/>
      <c r="J11" s="58"/>
      <c r="K11" s="58"/>
      <c r="L11" s="58"/>
      <c r="M11" s="59"/>
      <c r="Q11">
        <v>6</v>
      </c>
      <c r="R11">
        <v>6</v>
      </c>
      <c r="S11" t="s">
        <v>30</v>
      </c>
      <c r="W11" t="s">
        <v>38</v>
      </c>
    </row>
    <row r="12" spans="2:24" ht="22.5" customHeight="1">
      <c r="B12" s="88"/>
      <c r="C12" s="28" t="s">
        <v>75</v>
      </c>
      <c r="D12" s="57"/>
      <c r="E12" s="58"/>
      <c r="F12" s="58"/>
      <c r="G12" s="58"/>
      <c r="H12" s="58"/>
      <c r="I12" s="58"/>
      <c r="J12" s="58"/>
      <c r="K12" s="58"/>
      <c r="L12" s="58"/>
      <c r="M12" s="59"/>
      <c r="Q12">
        <v>7</v>
      </c>
      <c r="R12">
        <v>7</v>
      </c>
      <c r="S12" t="s">
        <v>31</v>
      </c>
      <c r="W12" t="s">
        <v>42</v>
      </c>
    </row>
    <row r="13" spans="2:24" ht="22.5" customHeight="1">
      <c r="B13" s="89"/>
      <c r="C13" s="29" t="s">
        <v>76</v>
      </c>
      <c r="D13" s="95"/>
      <c r="E13" s="96"/>
      <c r="F13" s="96"/>
      <c r="G13" s="96"/>
      <c r="H13" s="96"/>
      <c r="I13" s="96"/>
      <c r="J13" s="96"/>
      <c r="K13" s="96"/>
      <c r="L13" s="96"/>
      <c r="M13" s="97"/>
      <c r="Q13">
        <v>8</v>
      </c>
      <c r="R13">
        <v>8</v>
      </c>
      <c r="S13" t="s">
        <v>32</v>
      </c>
      <c r="W13" t="s">
        <v>43</v>
      </c>
    </row>
    <row r="14" spans="2:24" ht="22.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Q14">
        <v>9</v>
      </c>
      <c r="R14">
        <v>9</v>
      </c>
      <c r="S14" t="s">
        <v>33</v>
      </c>
      <c r="W14" t="s">
        <v>45</v>
      </c>
    </row>
    <row r="15" spans="2:24" ht="22.5" customHeight="1"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Q15">
        <v>10</v>
      </c>
      <c r="R15">
        <v>10</v>
      </c>
      <c r="S15" t="s">
        <v>34</v>
      </c>
      <c r="W15" t="s">
        <v>46</v>
      </c>
    </row>
    <row r="16" spans="2:24" ht="22.5" customHeight="1">
      <c r="B16" s="69" t="s">
        <v>125</v>
      </c>
      <c r="C16" s="71" t="s">
        <v>124</v>
      </c>
      <c r="D16" s="71"/>
      <c r="E16" s="71" t="s">
        <v>21</v>
      </c>
      <c r="F16" s="71"/>
      <c r="G16" s="72" t="s">
        <v>4</v>
      </c>
      <c r="H16" s="71" t="s">
        <v>2</v>
      </c>
      <c r="I16" s="71"/>
      <c r="J16" s="71"/>
      <c r="K16" s="74" t="s">
        <v>143</v>
      </c>
      <c r="L16" s="75" t="s">
        <v>81</v>
      </c>
      <c r="M16" s="77" t="s">
        <v>104</v>
      </c>
      <c r="Q16">
        <v>11</v>
      </c>
      <c r="R16">
        <v>11</v>
      </c>
      <c r="S16" t="s">
        <v>35</v>
      </c>
      <c r="W16" t="s">
        <v>47</v>
      </c>
    </row>
    <row r="17" spans="1:23" ht="22.5" customHeight="1">
      <c r="B17" s="70"/>
      <c r="C17" s="1" t="s">
        <v>69</v>
      </c>
      <c r="D17" s="1" t="s">
        <v>70</v>
      </c>
      <c r="E17" s="1" t="s">
        <v>71</v>
      </c>
      <c r="F17" s="1" t="s">
        <v>72</v>
      </c>
      <c r="G17" s="73"/>
      <c r="H17" s="7" t="s">
        <v>80</v>
      </c>
      <c r="I17" s="1" t="s">
        <v>73</v>
      </c>
      <c r="J17" s="1" t="s">
        <v>74</v>
      </c>
      <c r="K17" s="71"/>
      <c r="L17" s="76"/>
      <c r="M17" s="78"/>
      <c r="Q17">
        <v>12</v>
      </c>
      <c r="R17">
        <v>12</v>
      </c>
      <c r="S17" t="s">
        <v>40</v>
      </c>
      <c r="W17" t="s">
        <v>48</v>
      </c>
    </row>
    <row r="18" spans="1:23" ht="22.5" customHeight="1">
      <c r="B18" s="5" t="s">
        <v>123</v>
      </c>
      <c r="C18" s="22"/>
      <c r="D18" s="22"/>
      <c r="E18" s="22"/>
      <c r="F18" s="22"/>
      <c r="G18" s="22"/>
      <c r="H18" s="22"/>
      <c r="I18" s="22"/>
      <c r="J18" s="22"/>
      <c r="K18" s="23"/>
      <c r="L18" s="24"/>
      <c r="M18" s="17"/>
      <c r="Q18">
        <v>13</v>
      </c>
      <c r="S18" t="s">
        <v>41</v>
      </c>
      <c r="W18" t="s">
        <v>50</v>
      </c>
    </row>
    <row r="19" spans="1:23" ht="22.5" customHeight="1">
      <c r="B19" s="3" t="s">
        <v>20</v>
      </c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18"/>
      <c r="O19" s="44" t="s">
        <v>187</v>
      </c>
      <c r="P19" s="44" t="s">
        <v>188</v>
      </c>
      <c r="Q19">
        <v>14</v>
      </c>
      <c r="S19" t="s">
        <v>36</v>
      </c>
      <c r="W19" t="s">
        <v>68</v>
      </c>
    </row>
    <row r="20" spans="1:23" ht="22.5" customHeight="1">
      <c r="B20" s="3" t="s">
        <v>12</v>
      </c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O20" s="42">
        <f>IF(C20="",0,1)</f>
        <v>0</v>
      </c>
      <c r="P20" s="42">
        <f>IF(M20="",0,1)</f>
        <v>0</v>
      </c>
      <c r="Q20">
        <v>15</v>
      </c>
      <c r="S20" t="s">
        <v>37</v>
      </c>
      <c r="W20" t="s">
        <v>49</v>
      </c>
    </row>
    <row r="21" spans="1:23" ht="22.5" customHeight="1">
      <c r="B21" s="3" t="s">
        <v>11</v>
      </c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O21" s="42">
        <f t="shared" ref="O21:O28" si="0">IF(C21="",0,1)</f>
        <v>0</v>
      </c>
      <c r="P21" s="42">
        <f t="shared" ref="P21:P28" si="1">IF(M21="",0,1)</f>
        <v>0</v>
      </c>
      <c r="Q21">
        <v>16</v>
      </c>
      <c r="S21" t="s">
        <v>38</v>
      </c>
      <c r="W21" t="s">
        <v>51</v>
      </c>
    </row>
    <row r="22" spans="1:23" ht="22.5" customHeight="1">
      <c r="B22" s="3" t="s">
        <v>13</v>
      </c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O22" s="42">
        <f t="shared" si="0"/>
        <v>0</v>
      </c>
      <c r="P22" s="42">
        <f t="shared" si="1"/>
        <v>0</v>
      </c>
      <c r="Q22">
        <v>17</v>
      </c>
      <c r="S22" t="s">
        <v>39</v>
      </c>
      <c r="W22" t="s">
        <v>54</v>
      </c>
    </row>
    <row r="23" spans="1:23" ht="22.5" customHeight="1">
      <c r="B23" s="3" t="s">
        <v>14</v>
      </c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O23" s="42">
        <f t="shared" si="0"/>
        <v>0</v>
      </c>
      <c r="P23" s="42">
        <f t="shared" si="1"/>
        <v>0</v>
      </c>
      <c r="Q23">
        <v>18</v>
      </c>
      <c r="S23" t="s">
        <v>42</v>
      </c>
      <c r="W23" t="s">
        <v>57</v>
      </c>
    </row>
    <row r="24" spans="1:23" ht="22.5" customHeight="1">
      <c r="B24" s="3" t="s">
        <v>15</v>
      </c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O24" s="42">
        <f t="shared" si="0"/>
        <v>0</v>
      </c>
      <c r="P24" s="42">
        <f t="shared" si="1"/>
        <v>0</v>
      </c>
      <c r="Q24">
        <v>19</v>
      </c>
      <c r="S24" t="s">
        <v>43</v>
      </c>
      <c r="W24" t="s">
        <v>58</v>
      </c>
    </row>
    <row r="25" spans="1:23" ht="22.5" customHeight="1">
      <c r="B25" s="3" t="s">
        <v>16</v>
      </c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O25" s="42">
        <f t="shared" si="0"/>
        <v>0</v>
      </c>
      <c r="P25" s="42">
        <f t="shared" si="1"/>
        <v>0</v>
      </c>
      <c r="Q25">
        <v>20</v>
      </c>
      <c r="S25" t="s">
        <v>44</v>
      </c>
      <c r="W25" t="s">
        <v>60</v>
      </c>
    </row>
    <row r="26" spans="1:23" ht="22.5" customHeight="1">
      <c r="B26" s="3" t="s">
        <v>17</v>
      </c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O26" s="42">
        <f t="shared" si="0"/>
        <v>0</v>
      </c>
      <c r="P26" s="42">
        <f t="shared" si="1"/>
        <v>0</v>
      </c>
      <c r="Q26">
        <v>21</v>
      </c>
      <c r="S26" t="s">
        <v>45</v>
      </c>
      <c r="W26" t="s">
        <v>63</v>
      </c>
    </row>
    <row r="27" spans="1:23" ht="22.5" customHeight="1">
      <c r="B27" s="3" t="str">
        <f>IF(D6="一般男子団体","",IF(D6="一般女子団体","","選手８"))</f>
        <v>選手８</v>
      </c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O27" s="42">
        <f t="shared" si="0"/>
        <v>0</v>
      </c>
      <c r="P27" s="42">
        <f t="shared" si="1"/>
        <v>0</v>
      </c>
      <c r="Q27">
        <v>22</v>
      </c>
      <c r="S27" t="s">
        <v>46</v>
      </c>
      <c r="W27" t="s">
        <v>37</v>
      </c>
    </row>
    <row r="28" spans="1:23" ht="22.5" customHeight="1">
      <c r="B28" s="33" t="str">
        <f>IF(D6="一般男子団体","",IF(D6="一般女子団体","","選手９"))</f>
        <v>選手９</v>
      </c>
      <c r="C28" s="34"/>
      <c r="D28" s="34"/>
      <c r="E28" s="34"/>
      <c r="F28" s="34"/>
      <c r="G28" s="34"/>
      <c r="H28" s="34"/>
      <c r="I28" s="34"/>
      <c r="J28" s="34"/>
      <c r="K28" s="35"/>
      <c r="L28" s="36"/>
      <c r="M28" s="36"/>
      <c r="O28" s="42">
        <f t="shared" si="0"/>
        <v>0</v>
      </c>
      <c r="P28" s="42">
        <f t="shared" si="1"/>
        <v>0</v>
      </c>
      <c r="Q28">
        <v>23</v>
      </c>
      <c r="S28" t="s">
        <v>47</v>
      </c>
      <c r="W28" t="s">
        <v>34</v>
      </c>
    </row>
    <row r="29" spans="1:23" ht="22.5" customHeight="1" thickBot="1">
      <c r="B29" s="84" t="str">
        <f>IF(P29&gt;O30,"登録可能協力選手数オーバーです！協力選手数を減らして下さい！！","")</f>
        <v/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O29" s="43">
        <f>SUM(O20:O28)</f>
        <v>0</v>
      </c>
      <c r="P29" s="43">
        <f>SUM(P20:P28)</f>
        <v>0</v>
      </c>
      <c r="Q29">
        <v>24</v>
      </c>
      <c r="S29" t="s">
        <v>68</v>
      </c>
    </row>
    <row r="30" spans="1:23" ht="13.8" thickTop="1">
      <c r="A30" s="13"/>
      <c r="B30" s="85" t="s">
        <v>190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13"/>
      <c r="O30" s="46">
        <f>O29/2</f>
        <v>0</v>
      </c>
      <c r="Q30">
        <v>25</v>
      </c>
      <c r="S30" t="s">
        <v>48</v>
      </c>
    </row>
    <row r="31" spans="1:23">
      <c r="A31" s="14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14"/>
      <c r="Q31">
        <v>26</v>
      </c>
      <c r="S31" t="s">
        <v>49</v>
      </c>
    </row>
    <row r="32" spans="1:23" ht="22.5" customHeight="1">
      <c r="B32" s="45" t="s">
        <v>99</v>
      </c>
      <c r="Q32">
        <v>27</v>
      </c>
      <c r="S32" t="s">
        <v>50</v>
      </c>
    </row>
    <row r="33" spans="2:19" ht="22.5" customHeight="1">
      <c r="B33" s="65" t="s">
        <v>0</v>
      </c>
      <c r="C33" s="65"/>
      <c r="D33" s="66"/>
      <c r="E33" s="67"/>
      <c r="F33" s="67"/>
      <c r="G33" s="67"/>
      <c r="H33" s="67"/>
      <c r="I33" s="67"/>
      <c r="J33" s="67"/>
      <c r="K33" s="67"/>
      <c r="L33" s="67"/>
      <c r="M33" s="68"/>
      <c r="Q33">
        <v>28</v>
      </c>
      <c r="S33" t="s">
        <v>51</v>
      </c>
    </row>
    <row r="34" spans="2:19" ht="22.5" customHeight="1">
      <c r="B34" s="53" t="s">
        <v>1</v>
      </c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6"/>
      <c r="Q34">
        <v>29</v>
      </c>
      <c r="S34" t="s">
        <v>54</v>
      </c>
    </row>
    <row r="35" spans="2:19" ht="22.5" customHeight="1">
      <c r="B35" s="53" t="s">
        <v>9</v>
      </c>
      <c r="C35" s="53"/>
      <c r="D35" s="57"/>
      <c r="E35" s="58"/>
      <c r="F35" s="58"/>
      <c r="G35" s="58"/>
      <c r="H35" s="58"/>
      <c r="I35" s="58"/>
      <c r="J35" s="58"/>
      <c r="K35" s="58"/>
      <c r="L35" s="58"/>
      <c r="M35" s="59"/>
      <c r="Q35">
        <v>30</v>
      </c>
      <c r="S35" t="s">
        <v>52</v>
      </c>
    </row>
    <row r="36" spans="2:19" ht="22.5" customHeight="1">
      <c r="B36" s="60" t="s">
        <v>129</v>
      </c>
      <c r="C36" s="61"/>
      <c r="D36" s="62" t="s">
        <v>141</v>
      </c>
      <c r="E36" s="63"/>
      <c r="F36" s="63"/>
      <c r="G36" s="63"/>
      <c r="H36" s="63"/>
      <c r="I36" s="63"/>
      <c r="J36" s="63"/>
      <c r="K36" s="63"/>
      <c r="L36" s="63"/>
      <c r="M36" s="64"/>
      <c r="Q36">
        <v>31</v>
      </c>
      <c r="S36" t="s">
        <v>53</v>
      </c>
    </row>
    <row r="37" spans="2:19">
      <c r="S37" t="s">
        <v>55</v>
      </c>
    </row>
    <row r="38" spans="2:19" ht="22.5" customHeight="1">
      <c r="B38" s="2" t="s">
        <v>100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S38" t="s">
        <v>56</v>
      </c>
    </row>
    <row r="39" spans="2:19" ht="22.5" customHeight="1">
      <c r="B39" s="69" t="s">
        <v>125</v>
      </c>
      <c r="C39" s="71" t="s">
        <v>124</v>
      </c>
      <c r="D39" s="71"/>
      <c r="E39" s="71" t="s">
        <v>7</v>
      </c>
      <c r="F39" s="71"/>
      <c r="G39" s="72" t="s">
        <v>4</v>
      </c>
      <c r="H39" s="71" t="s">
        <v>2</v>
      </c>
      <c r="I39" s="71"/>
      <c r="J39" s="71"/>
      <c r="K39" s="74" t="s">
        <v>78</v>
      </c>
      <c r="L39" s="75" t="s">
        <v>81</v>
      </c>
      <c r="M39" s="77" t="s">
        <v>104</v>
      </c>
      <c r="S39" t="s">
        <v>57</v>
      </c>
    </row>
    <row r="40" spans="2:19" ht="22.5" customHeight="1">
      <c r="B40" s="70"/>
      <c r="C40" s="1" t="s">
        <v>69</v>
      </c>
      <c r="D40" s="1" t="s">
        <v>70</v>
      </c>
      <c r="E40" s="1" t="s">
        <v>71</v>
      </c>
      <c r="F40" s="1" t="s">
        <v>72</v>
      </c>
      <c r="G40" s="73"/>
      <c r="H40" s="7" t="s">
        <v>80</v>
      </c>
      <c r="I40" s="1" t="s">
        <v>73</v>
      </c>
      <c r="J40" s="1" t="s">
        <v>74</v>
      </c>
      <c r="K40" s="71"/>
      <c r="L40" s="76"/>
      <c r="M40" s="78"/>
      <c r="S40" t="s">
        <v>58</v>
      </c>
    </row>
    <row r="41" spans="2:19" ht="22.5" customHeight="1">
      <c r="B41" s="5" t="s">
        <v>123</v>
      </c>
      <c r="C41" s="22"/>
      <c r="D41" s="22"/>
      <c r="E41" s="22"/>
      <c r="F41" s="22"/>
      <c r="G41" s="22"/>
      <c r="H41" s="22"/>
      <c r="I41" s="22"/>
      <c r="J41" s="22"/>
      <c r="K41" s="23"/>
      <c r="L41" s="24"/>
      <c r="M41" s="17"/>
      <c r="S41" t="s">
        <v>59</v>
      </c>
    </row>
    <row r="42" spans="2:19" ht="22.5" customHeight="1">
      <c r="B42" s="3" t="s">
        <v>20</v>
      </c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18"/>
      <c r="O42" s="44" t="s">
        <v>187</v>
      </c>
      <c r="P42" s="44" t="s">
        <v>188</v>
      </c>
      <c r="S42" t="s">
        <v>60</v>
      </c>
    </row>
    <row r="43" spans="2:19" ht="22.5" customHeight="1">
      <c r="B43" s="3" t="s">
        <v>12</v>
      </c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O43" s="42">
        <f>IF(C43="",0,1)</f>
        <v>0</v>
      </c>
      <c r="P43" s="42">
        <f>IF(M43="",0,1)</f>
        <v>0</v>
      </c>
      <c r="S43" t="s">
        <v>61</v>
      </c>
    </row>
    <row r="44" spans="2:19" ht="22.5" customHeight="1">
      <c r="B44" s="3" t="s">
        <v>11</v>
      </c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O44" s="42">
        <f t="shared" ref="O44:O51" si="2">IF(C44="",0,1)</f>
        <v>0</v>
      </c>
      <c r="P44" s="42">
        <f t="shared" ref="P44:P51" si="3">IF(M44="",0,1)</f>
        <v>0</v>
      </c>
      <c r="S44" t="s">
        <v>62</v>
      </c>
    </row>
    <row r="45" spans="2:19" ht="22.5" customHeight="1">
      <c r="B45" s="3" t="s">
        <v>13</v>
      </c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O45" s="42">
        <f t="shared" si="2"/>
        <v>0</v>
      </c>
      <c r="P45" s="42">
        <f t="shared" si="3"/>
        <v>0</v>
      </c>
      <c r="S45" t="s">
        <v>63</v>
      </c>
    </row>
    <row r="46" spans="2:19" ht="22.5" customHeight="1">
      <c r="B46" s="3" t="s">
        <v>14</v>
      </c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O46" s="42">
        <f t="shared" si="2"/>
        <v>0</v>
      </c>
      <c r="P46" s="42">
        <f t="shared" si="3"/>
        <v>0</v>
      </c>
      <c r="S46" t="s">
        <v>64</v>
      </c>
    </row>
    <row r="47" spans="2:19" ht="22.5" customHeight="1">
      <c r="B47" s="3" t="s">
        <v>15</v>
      </c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O47" s="42">
        <f t="shared" si="2"/>
        <v>0</v>
      </c>
      <c r="P47" s="42">
        <f t="shared" si="3"/>
        <v>0</v>
      </c>
      <c r="S47" t="s">
        <v>65</v>
      </c>
    </row>
    <row r="48" spans="2:19" ht="22.5" customHeight="1">
      <c r="B48" s="3" t="s">
        <v>16</v>
      </c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O48" s="42">
        <f t="shared" si="2"/>
        <v>0</v>
      </c>
      <c r="P48" s="42">
        <f t="shared" si="3"/>
        <v>0</v>
      </c>
      <c r="S48" t="s">
        <v>66</v>
      </c>
    </row>
    <row r="49" spans="1:19" ht="22.5" customHeight="1">
      <c r="B49" s="3" t="s">
        <v>17</v>
      </c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O49" s="42">
        <f t="shared" si="2"/>
        <v>0</v>
      </c>
      <c r="P49" s="42">
        <f t="shared" si="3"/>
        <v>0</v>
      </c>
      <c r="S49" t="s">
        <v>67</v>
      </c>
    </row>
    <row r="50" spans="1:19" ht="22.5" customHeight="1">
      <c r="B50" s="3" t="str">
        <f>IF(D33="一般男子団体","",IF(D33="一般女子団体","","選手８"))</f>
        <v>選手８</v>
      </c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O50" s="42">
        <f t="shared" si="2"/>
        <v>0</v>
      </c>
      <c r="P50" s="42">
        <f t="shared" si="3"/>
        <v>0</v>
      </c>
      <c r="S50" t="s">
        <v>132</v>
      </c>
    </row>
    <row r="51" spans="1:19" ht="22.5" customHeight="1">
      <c r="B51" s="33" t="str">
        <f>IF(D33="一般男子団体","",IF(D33="一般女子団体","","選手９"))</f>
        <v>選手９</v>
      </c>
      <c r="C51" s="34"/>
      <c r="D51" s="34"/>
      <c r="E51" s="34"/>
      <c r="F51" s="34"/>
      <c r="G51" s="34"/>
      <c r="H51" s="34"/>
      <c r="I51" s="34"/>
      <c r="J51" s="34"/>
      <c r="K51" s="35"/>
      <c r="L51" s="36"/>
      <c r="M51" s="36"/>
      <c r="O51" s="42">
        <f t="shared" si="2"/>
        <v>0</v>
      </c>
      <c r="P51" s="42">
        <f t="shared" si="3"/>
        <v>0</v>
      </c>
    </row>
    <row r="52" spans="1:19" ht="22.5" customHeight="1" thickBot="1">
      <c r="B52" s="84" t="str">
        <f>IF(P52&gt;O53,"登録可能協力選手数オーバーです！協力選手数を減らして下さい！！","")</f>
        <v/>
      </c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O52" s="43">
        <f>SUM(O43:O51)</f>
        <v>0</v>
      </c>
      <c r="P52" s="43">
        <f>SUM(P43:P51)</f>
        <v>0</v>
      </c>
    </row>
    <row r="53" spans="1:19" ht="13.8" thickTop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46">
        <f>O52/2</f>
        <v>0</v>
      </c>
    </row>
    <row r="54" spans="1:19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9" ht="22.5" customHeight="1">
      <c r="B55" s="2" t="s">
        <v>101</v>
      </c>
    </row>
    <row r="56" spans="1:19" ht="22.5" customHeight="1">
      <c r="B56" s="65" t="s">
        <v>0</v>
      </c>
      <c r="C56" s="65"/>
      <c r="D56" s="66"/>
      <c r="E56" s="67"/>
      <c r="F56" s="67"/>
      <c r="G56" s="67"/>
      <c r="H56" s="67"/>
      <c r="I56" s="67"/>
      <c r="J56" s="67"/>
      <c r="K56" s="67"/>
      <c r="L56" s="67"/>
      <c r="M56" s="68"/>
    </row>
    <row r="57" spans="1:19" ht="22.5" customHeight="1">
      <c r="B57" s="53" t="s">
        <v>1</v>
      </c>
      <c r="C57" s="53"/>
      <c r="D57" s="54"/>
      <c r="E57" s="55"/>
      <c r="F57" s="55"/>
      <c r="G57" s="55"/>
      <c r="H57" s="55"/>
      <c r="I57" s="55"/>
      <c r="J57" s="55"/>
      <c r="K57" s="55"/>
      <c r="L57" s="55"/>
      <c r="M57" s="56"/>
    </row>
    <row r="58" spans="1:19" ht="22.5" customHeight="1">
      <c r="B58" s="53" t="s">
        <v>9</v>
      </c>
      <c r="C58" s="53"/>
      <c r="D58" s="57"/>
      <c r="E58" s="58"/>
      <c r="F58" s="58"/>
      <c r="G58" s="58"/>
      <c r="H58" s="58"/>
      <c r="I58" s="58"/>
      <c r="J58" s="58"/>
      <c r="K58" s="58"/>
      <c r="L58" s="58"/>
      <c r="M58" s="59"/>
    </row>
    <row r="59" spans="1:19" ht="22.5" customHeight="1">
      <c r="B59" s="60" t="s">
        <v>129</v>
      </c>
      <c r="C59" s="61"/>
      <c r="D59" s="62" t="s">
        <v>142</v>
      </c>
      <c r="E59" s="63"/>
      <c r="F59" s="63"/>
      <c r="G59" s="63"/>
      <c r="H59" s="63"/>
      <c r="I59" s="63"/>
      <c r="J59" s="63"/>
      <c r="K59" s="63"/>
      <c r="L59" s="63"/>
      <c r="M59" s="64"/>
    </row>
    <row r="61" spans="1:19" ht="22.5" customHeight="1">
      <c r="B61" s="2" t="s">
        <v>102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9" ht="22.5" customHeight="1">
      <c r="B62" s="69" t="s">
        <v>125</v>
      </c>
      <c r="C62" s="71" t="s">
        <v>124</v>
      </c>
      <c r="D62" s="71"/>
      <c r="E62" s="71" t="s">
        <v>7</v>
      </c>
      <c r="F62" s="71"/>
      <c r="G62" s="72" t="s">
        <v>4</v>
      </c>
      <c r="H62" s="71" t="s">
        <v>2</v>
      </c>
      <c r="I62" s="71"/>
      <c r="J62" s="71"/>
      <c r="K62" s="74" t="s">
        <v>78</v>
      </c>
      <c r="L62" s="75" t="s">
        <v>81</v>
      </c>
      <c r="M62" s="77" t="s">
        <v>104</v>
      </c>
    </row>
    <row r="63" spans="1:19" ht="22.5" customHeight="1">
      <c r="B63" s="70"/>
      <c r="C63" s="1" t="s">
        <v>69</v>
      </c>
      <c r="D63" s="1" t="s">
        <v>70</v>
      </c>
      <c r="E63" s="1" t="s">
        <v>71</v>
      </c>
      <c r="F63" s="1" t="s">
        <v>72</v>
      </c>
      <c r="G63" s="73"/>
      <c r="H63" s="7" t="s">
        <v>80</v>
      </c>
      <c r="I63" s="1" t="s">
        <v>73</v>
      </c>
      <c r="J63" s="1" t="s">
        <v>74</v>
      </c>
      <c r="K63" s="71"/>
      <c r="L63" s="76"/>
      <c r="M63" s="78"/>
    </row>
    <row r="64" spans="1:19" ht="22.5" customHeight="1">
      <c r="B64" s="5" t="s">
        <v>123</v>
      </c>
      <c r="C64" s="22"/>
      <c r="D64" s="22"/>
      <c r="E64" s="22"/>
      <c r="F64" s="22"/>
      <c r="G64" s="22"/>
      <c r="H64" s="22"/>
      <c r="I64" s="22"/>
      <c r="J64" s="22"/>
      <c r="K64" s="23"/>
      <c r="L64" s="24"/>
      <c r="M64" s="17"/>
    </row>
    <row r="65" spans="1:16" ht="22.5" customHeight="1">
      <c r="B65" s="3" t="s">
        <v>20</v>
      </c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18"/>
      <c r="O65" s="44" t="s">
        <v>187</v>
      </c>
      <c r="P65" s="44" t="s">
        <v>188</v>
      </c>
    </row>
    <row r="66" spans="1:16" ht="22.5" customHeight="1">
      <c r="B66" s="3" t="s">
        <v>12</v>
      </c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O66" s="42">
        <f>IF(C66="",0,1)</f>
        <v>0</v>
      </c>
      <c r="P66" s="42">
        <f>IF(M66="",0,1)</f>
        <v>0</v>
      </c>
    </row>
    <row r="67" spans="1:16" ht="22.5" customHeight="1">
      <c r="B67" s="3" t="s">
        <v>11</v>
      </c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O67" s="42">
        <f t="shared" ref="O67:O74" si="4">IF(C67="",0,1)</f>
        <v>0</v>
      </c>
      <c r="P67" s="42">
        <f t="shared" ref="P67:P74" si="5">IF(M67="",0,1)</f>
        <v>0</v>
      </c>
    </row>
    <row r="68" spans="1:16" ht="22.5" customHeight="1">
      <c r="B68" s="3" t="s">
        <v>13</v>
      </c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O68" s="42">
        <f t="shared" si="4"/>
        <v>0</v>
      </c>
      <c r="P68" s="42">
        <f t="shared" si="5"/>
        <v>0</v>
      </c>
    </row>
    <row r="69" spans="1:16" ht="22.5" customHeight="1">
      <c r="B69" s="3" t="s">
        <v>14</v>
      </c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O69" s="42">
        <f t="shared" si="4"/>
        <v>0</v>
      </c>
      <c r="P69" s="42">
        <f t="shared" si="5"/>
        <v>0</v>
      </c>
    </row>
    <row r="70" spans="1:16" ht="22.5" customHeight="1">
      <c r="B70" s="3" t="s">
        <v>15</v>
      </c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O70" s="42">
        <f t="shared" si="4"/>
        <v>0</v>
      </c>
      <c r="P70" s="42">
        <f t="shared" si="5"/>
        <v>0</v>
      </c>
    </row>
    <row r="71" spans="1:16" ht="22.5" customHeight="1">
      <c r="B71" s="3" t="s">
        <v>16</v>
      </c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O71" s="42">
        <f t="shared" si="4"/>
        <v>0</v>
      </c>
      <c r="P71" s="42">
        <f t="shared" si="5"/>
        <v>0</v>
      </c>
    </row>
    <row r="72" spans="1:16" ht="22.5" customHeight="1">
      <c r="B72" s="3" t="s">
        <v>17</v>
      </c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O72" s="42">
        <f t="shared" si="4"/>
        <v>0</v>
      </c>
      <c r="P72" s="42">
        <f t="shared" si="5"/>
        <v>0</v>
      </c>
    </row>
    <row r="73" spans="1:16" ht="22.5" customHeight="1">
      <c r="B73" s="3" t="str">
        <f>IF(D56="一般男子団体","",IF(D56="一般女子団体","","選手８"))</f>
        <v>選手８</v>
      </c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O73" s="42">
        <f t="shared" si="4"/>
        <v>0</v>
      </c>
      <c r="P73" s="42">
        <f t="shared" si="5"/>
        <v>0</v>
      </c>
    </row>
    <row r="74" spans="1:16" ht="22.5" customHeight="1">
      <c r="B74" s="4" t="str">
        <f>IF(D56="一般男子団体","",IF(D56="一般女子団体","","選手９"))</f>
        <v>選手９</v>
      </c>
      <c r="C74" s="34"/>
      <c r="D74" s="34"/>
      <c r="E74" s="34"/>
      <c r="F74" s="34"/>
      <c r="G74" s="34"/>
      <c r="H74" s="34"/>
      <c r="I74" s="34"/>
      <c r="J74" s="34"/>
      <c r="K74" s="35"/>
      <c r="L74" s="36"/>
      <c r="M74" s="36"/>
      <c r="O74" s="42">
        <f t="shared" si="4"/>
        <v>0</v>
      </c>
      <c r="P74" s="42">
        <f t="shared" si="5"/>
        <v>0</v>
      </c>
    </row>
    <row r="75" spans="1:16" ht="22.5" customHeight="1" thickBot="1">
      <c r="B75" s="84" t="str">
        <f>IF(P75&gt;O76,"登録可能協力選手数オーバーです！協力選手数を減らして下さい！！","")</f>
        <v/>
      </c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O75" s="43">
        <f>SUM(O66:O74)</f>
        <v>0</v>
      </c>
      <c r="P75" s="43">
        <f>SUM(P66:P74)</f>
        <v>0</v>
      </c>
    </row>
    <row r="76" spans="1:16" ht="13.8" thickTop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46">
        <f>O75/2</f>
        <v>0</v>
      </c>
    </row>
    <row r="77" spans="1:1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6" ht="22.5" customHeight="1">
      <c r="B78" s="2" t="s">
        <v>105</v>
      </c>
    </row>
    <row r="79" spans="1:16" ht="22.5" customHeight="1">
      <c r="B79" s="65" t="s">
        <v>0</v>
      </c>
      <c r="C79" s="65"/>
      <c r="D79" s="66"/>
      <c r="E79" s="67"/>
      <c r="F79" s="67"/>
      <c r="G79" s="67"/>
      <c r="H79" s="67"/>
      <c r="I79" s="67"/>
      <c r="J79" s="67"/>
      <c r="K79" s="67"/>
      <c r="L79" s="67"/>
      <c r="M79" s="68"/>
    </row>
    <row r="80" spans="1:16" ht="22.5" customHeight="1">
      <c r="B80" s="53" t="s">
        <v>1</v>
      </c>
      <c r="C80" s="53"/>
      <c r="D80" s="54"/>
      <c r="E80" s="55"/>
      <c r="F80" s="55"/>
      <c r="G80" s="55"/>
      <c r="H80" s="55"/>
      <c r="I80" s="55"/>
      <c r="J80" s="55"/>
      <c r="K80" s="55"/>
      <c r="L80" s="55"/>
      <c r="M80" s="56"/>
    </row>
    <row r="81" spans="2:16" ht="22.5" customHeight="1">
      <c r="B81" s="53" t="s">
        <v>9</v>
      </c>
      <c r="C81" s="53"/>
      <c r="D81" s="57"/>
      <c r="E81" s="58"/>
      <c r="F81" s="58"/>
      <c r="G81" s="58"/>
      <c r="H81" s="58"/>
      <c r="I81" s="58"/>
      <c r="J81" s="58"/>
      <c r="K81" s="58"/>
      <c r="L81" s="58"/>
      <c r="M81" s="59"/>
    </row>
    <row r="82" spans="2:16" ht="22.5" customHeight="1">
      <c r="B82" s="60" t="s">
        <v>129</v>
      </c>
      <c r="C82" s="61"/>
      <c r="D82" s="62" t="s">
        <v>142</v>
      </c>
      <c r="E82" s="63"/>
      <c r="F82" s="63"/>
      <c r="G82" s="63"/>
      <c r="H82" s="63"/>
      <c r="I82" s="63"/>
      <c r="J82" s="63"/>
      <c r="K82" s="63"/>
      <c r="L82" s="63"/>
      <c r="M82" s="64"/>
    </row>
    <row r="84" spans="2:16" ht="22.5" customHeight="1">
      <c r="B84" s="2" t="s">
        <v>109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6" ht="22.5" customHeight="1">
      <c r="B85" s="69" t="s">
        <v>125</v>
      </c>
      <c r="C85" s="71" t="s">
        <v>124</v>
      </c>
      <c r="D85" s="71"/>
      <c r="E85" s="71" t="s">
        <v>7</v>
      </c>
      <c r="F85" s="71"/>
      <c r="G85" s="72" t="s">
        <v>4</v>
      </c>
      <c r="H85" s="71" t="s">
        <v>2</v>
      </c>
      <c r="I85" s="71"/>
      <c r="J85" s="71"/>
      <c r="K85" s="74" t="s">
        <v>78</v>
      </c>
      <c r="L85" s="75" t="s">
        <v>81</v>
      </c>
      <c r="M85" s="77" t="s">
        <v>104</v>
      </c>
    </row>
    <row r="86" spans="2:16" ht="22.5" customHeight="1">
      <c r="B86" s="70"/>
      <c r="C86" s="1" t="s">
        <v>69</v>
      </c>
      <c r="D86" s="1" t="s">
        <v>70</v>
      </c>
      <c r="E86" s="1" t="s">
        <v>71</v>
      </c>
      <c r="F86" s="1" t="s">
        <v>72</v>
      </c>
      <c r="G86" s="73"/>
      <c r="H86" s="7" t="s">
        <v>80</v>
      </c>
      <c r="I86" s="1" t="s">
        <v>73</v>
      </c>
      <c r="J86" s="1" t="s">
        <v>74</v>
      </c>
      <c r="K86" s="71"/>
      <c r="L86" s="76"/>
      <c r="M86" s="78"/>
    </row>
    <row r="87" spans="2:16" ht="22.5" customHeight="1">
      <c r="B87" s="5" t="s">
        <v>123</v>
      </c>
      <c r="C87" s="22"/>
      <c r="D87" s="22"/>
      <c r="E87" s="22"/>
      <c r="F87" s="22"/>
      <c r="G87" s="22"/>
      <c r="H87" s="22"/>
      <c r="I87" s="22"/>
      <c r="J87" s="22"/>
      <c r="K87" s="23"/>
      <c r="L87" s="24"/>
      <c r="M87" s="17"/>
    </row>
    <row r="88" spans="2:16" ht="22.5" customHeight="1">
      <c r="B88" s="3" t="s">
        <v>20</v>
      </c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18"/>
      <c r="O88" s="44" t="s">
        <v>187</v>
      </c>
      <c r="P88" s="44" t="s">
        <v>188</v>
      </c>
    </row>
    <row r="89" spans="2:16" ht="22.5" customHeight="1">
      <c r="B89" s="3" t="s">
        <v>12</v>
      </c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O89" s="42">
        <f>IF(C89="",0,1)</f>
        <v>0</v>
      </c>
      <c r="P89" s="42">
        <f>IF(M89="",0,1)</f>
        <v>0</v>
      </c>
    </row>
    <row r="90" spans="2:16" ht="22.5" customHeight="1">
      <c r="B90" s="3" t="s">
        <v>11</v>
      </c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O90" s="42">
        <f t="shared" ref="O90:O97" si="6">IF(C90="",0,1)</f>
        <v>0</v>
      </c>
      <c r="P90" s="42">
        <f t="shared" ref="P90:P97" si="7">IF(M90="",0,1)</f>
        <v>0</v>
      </c>
    </row>
    <row r="91" spans="2:16" ht="22.5" customHeight="1">
      <c r="B91" s="3" t="s">
        <v>13</v>
      </c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O91" s="42">
        <f t="shared" si="6"/>
        <v>0</v>
      </c>
      <c r="P91" s="42">
        <f t="shared" si="7"/>
        <v>0</v>
      </c>
    </row>
    <row r="92" spans="2:16" ht="22.5" customHeight="1">
      <c r="B92" s="3" t="s">
        <v>14</v>
      </c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O92" s="42">
        <f t="shared" si="6"/>
        <v>0</v>
      </c>
      <c r="P92" s="42">
        <f t="shared" si="7"/>
        <v>0</v>
      </c>
    </row>
    <row r="93" spans="2:16" ht="22.5" customHeight="1">
      <c r="B93" s="3" t="s">
        <v>15</v>
      </c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O93" s="42">
        <f t="shared" si="6"/>
        <v>0</v>
      </c>
      <c r="P93" s="42">
        <f t="shared" si="7"/>
        <v>0</v>
      </c>
    </row>
    <row r="94" spans="2:16" ht="22.5" customHeight="1">
      <c r="B94" s="3" t="s">
        <v>16</v>
      </c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O94" s="42">
        <f t="shared" si="6"/>
        <v>0</v>
      </c>
      <c r="P94" s="42">
        <f t="shared" si="7"/>
        <v>0</v>
      </c>
    </row>
    <row r="95" spans="2:16" ht="22.5" customHeight="1">
      <c r="B95" s="3" t="s">
        <v>17</v>
      </c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O95" s="42">
        <f t="shared" si="6"/>
        <v>0</v>
      </c>
      <c r="P95" s="42">
        <f t="shared" si="7"/>
        <v>0</v>
      </c>
    </row>
    <row r="96" spans="2:16" ht="22.5" customHeight="1">
      <c r="B96" s="3" t="str">
        <f>IF(D79="一般男子団体","",IF(D79="一般女子団体","","選手８"))</f>
        <v>選手８</v>
      </c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O96" s="42">
        <f t="shared" si="6"/>
        <v>0</v>
      </c>
      <c r="P96" s="42">
        <f t="shared" si="7"/>
        <v>0</v>
      </c>
    </row>
    <row r="97" spans="1:16" ht="22.5" customHeight="1">
      <c r="B97" s="4" t="str">
        <f>IF(D79="一般男子団体","",IF(D79="一般女子団体","","選手９"))</f>
        <v>選手９</v>
      </c>
      <c r="C97" s="34"/>
      <c r="D97" s="34"/>
      <c r="E97" s="34"/>
      <c r="F97" s="34"/>
      <c r="G97" s="34"/>
      <c r="H97" s="34"/>
      <c r="I97" s="34"/>
      <c r="J97" s="34"/>
      <c r="K97" s="35"/>
      <c r="L97" s="36"/>
      <c r="M97" s="36"/>
      <c r="O97" s="42">
        <f t="shared" si="6"/>
        <v>0</v>
      </c>
      <c r="P97" s="42">
        <f t="shared" si="7"/>
        <v>0</v>
      </c>
    </row>
    <row r="98" spans="1:16" ht="22.5" customHeight="1" thickBot="1">
      <c r="B98" s="84" t="str">
        <f>IF(P98&gt;O99,"登録可能協力選手数オーバーです！協力選手数を減らして下さい！！","")</f>
        <v/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O98" s="43">
        <f>SUM(O89:O97)</f>
        <v>0</v>
      </c>
      <c r="P98" s="43">
        <f>SUM(P89:P97)</f>
        <v>0</v>
      </c>
    </row>
    <row r="99" spans="1:16" ht="13.8" thickTop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46">
        <f>O98/2</f>
        <v>0</v>
      </c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6" ht="22.5" customHeight="1">
      <c r="B101" s="2" t="s">
        <v>106</v>
      </c>
    </row>
    <row r="102" spans="1:16" ht="22.5" customHeight="1">
      <c r="B102" s="65" t="s">
        <v>0</v>
      </c>
      <c r="C102" s="65"/>
      <c r="D102" s="66"/>
      <c r="E102" s="67"/>
      <c r="F102" s="67"/>
      <c r="G102" s="67"/>
      <c r="H102" s="67"/>
      <c r="I102" s="67"/>
      <c r="J102" s="67"/>
      <c r="K102" s="67"/>
      <c r="L102" s="67"/>
      <c r="M102" s="68"/>
    </row>
    <row r="103" spans="1:16" ht="22.5" customHeight="1">
      <c r="B103" s="53" t="s">
        <v>1</v>
      </c>
      <c r="C103" s="53"/>
      <c r="D103" s="54"/>
      <c r="E103" s="55"/>
      <c r="F103" s="55"/>
      <c r="G103" s="55"/>
      <c r="H103" s="55"/>
      <c r="I103" s="55"/>
      <c r="J103" s="55"/>
      <c r="K103" s="55"/>
      <c r="L103" s="55"/>
      <c r="M103" s="56"/>
    </row>
    <row r="104" spans="1:16" ht="22.5" customHeight="1">
      <c r="B104" s="53" t="s">
        <v>9</v>
      </c>
      <c r="C104" s="53"/>
      <c r="D104" s="57"/>
      <c r="E104" s="58"/>
      <c r="F104" s="58"/>
      <c r="G104" s="58"/>
      <c r="H104" s="58"/>
      <c r="I104" s="58"/>
      <c r="J104" s="58"/>
      <c r="K104" s="58"/>
      <c r="L104" s="58"/>
      <c r="M104" s="59"/>
    </row>
    <row r="105" spans="1:16" ht="22.5" customHeight="1">
      <c r="B105" s="60" t="s">
        <v>129</v>
      </c>
      <c r="C105" s="61"/>
      <c r="D105" s="62" t="s">
        <v>142</v>
      </c>
      <c r="E105" s="63"/>
      <c r="F105" s="63"/>
      <c r="G105" s="63"/>
      <c r="H105" s="63"/>
      <c r="I105" s="63"/>
      <c r="J105" s="63"/>
      <c r="K105" s="63"/>
      <c r="L105" s="63"/>
      <c r="M105" s="64"/>
    </row>
    <row r="107" spans="1:16" ht="22.5" customHeight="1">
      <c r="B107" s="2" t="s">
        <v>110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6" ht="22.5" customHeight="1">
      <c r="B108" s="69" t="s">
        <v>125</v>
      </c>
      <c r="C108" s="71" t="s">
        <v>124</v>
      </c>
      <c r="D108" s="71"/>
      <c r="E108" s="71" t="s">
        <v>7</v>
      </c>
      <c r="F108" s="71"/>
      <c r="G108" s="72" t="s">
        <v>4</v>
      </c>
      <c r="H108" s="71" t="s">
        <v>2</v>
      </c>
      <c r="I108" s="71"/>
      <c r="J108" s="71"/>
      <c r="K108" s="74" t="s">
        <v>78</v>
      </c>
      <c r="L108" s="75" t="s">
        <v>81</v>
      </c>
      <c r="M108" s="77" t="s">
        <v>104</v>
      </c>
    </row>
    <row r="109" spans="1:16" ht="22.5" customHeight="1">
      <c r="B109" s="70"/>
      <c r="C109" s="1" t="s">
        <v>69</v>
      </c>
      <c r="D109" s="1" t="s">
        <v>70</v>
      </c>
      <c r="E109" s="1" t="s">
        <v>71</v>
      </c>
      <c r="F109" s="1" t="s">
        <v>72</v>
      </c>
      <c r="G109" s="73"/>
      <c r="H109" s="7" t="s">
        <v>80</v>
      </c>
      <c r="I109" s="1" t="s">
        <v>73</v>
      </c>
      <c r="J109" s="1" t="s">
        <v>74</v>
      </c>
      <c r="K109" s="71"/>
      <c r="L109" s="76"/>
      <c r="M109" s="78"/>
    </row>
    <row r="110" spans="1:16" ht="22.5" customHeight="1">
      <c r="B110" s="5" t="s">
        <v>123</v>
      </c>
      <c r="C110" s="22"/>
      <c r="D110" s="22"/>
      <c r="E110" s="22"/>
      <c r="F110" s="22"/>
      <c r="G110" s="22"/>
      <c r="H110" s="22"/>
      <c r="I110" s="22"/>
      <c r="J110" s="22"/>
      <c r="K110" s="23"/>
      <c r="L110" s="24"/>
      <c r="M110" s="17"/>
    </row>
    <row r="111" spans="1:16" ht="22.5" customHeight="1">
      <c r="B111" s="3" t="s">
        <v>20</v>
      </c>
      <c r="C111" s="25"/>
      <c r="D111" s="25"/>
      <c r="E111" s="25"/>
      <c r="F111" s="25"/>
      <c r="G111" s="25"/>
      <c r="H111" s="25"/>
      <c r="I111" s="25"/>
      <c r="J111" s="25"/>
      <c r="K111" s="26"/>
      <c r="L111" s="27"/>
      <c r="M111" s="18"/>
      <c r="O111" s="44" t="s">
        <v>187</v>
      </c>
      <c r="P111" s="44" t="s">
        <v>188</v>
      </c>
    </row>
    <row r="112" spans="1:16" ht="22.5" customHeight="1">
      <c r="B112" s="3" t="s">
        <v>12</v>
      </c>
      <c r="C112" s="25"/>
      <c r="D112" s="25"/>
      <c r="E112" s="25"/>
      <c r="F112" s="25"/>
      <c r="G112" s="25"/>
      <c r="H112" s="25"/>
      <c r="I112" s="25"/>
      <c r="J112" s="25"/>
      <c r="K112" s="26"/>
      <c r="L112" s="27"/>
      <c r="M112" s="27"/>
      <c r="O112" s="42">
        <f>IF(C112="",0,1)</f>
        <v>0</v>
      </c>
      <c r="P112" s="42">
        <f>IF(M112="",0,1)</f>
        <v>0</v>
      </c>
    </row>
    <row r="113" spans="1:16" ht="22.5" customHeight="1">
      <c r="B113" s="3" t="s">
        <v>11</v>
      </c>
      <c r="C113" s="25"/>
      <c r="D113" s="25"/>
      <c r="E113" s="25"/>
      <c r="F113" s="25"/>
      <c r="G113" s="25"/>
      <c r="H113" s="25"/>
      <c r="I113" s="25"/>
      <c r="J113" s="25"/>
      <c r="K113" s="26"/>
      <c r="L113" s="27"/>
      <c r="M113" s="27"/>
      <c r="O113" s="42">
        <f t="shared" ref="O113:O120" si="8">IF(C113="",0,1)</f>
        <v>0</v>
      </c>
      <c r="P113" s="42">
        <f t="shared" ref="P113:P120" si="9">IF(M113="",0,1)</f>
        <v>0</v>
      </c>
    </row>
    <row r="114" spans="1:16" ht="22.5" customHeight="1">
      <c r="B114" s="3" t="s">
        <v>13</v>
      </c>
      <c r="C114" s="25"/>
      <c r="D114" s="25"/>
      <c r="E114" s="25"/>
      <c r="F114" s="25"/>
      <c r="G114" s="25"/>
      <c r="H114" s="25"/>
      <c r="I114" s="25"/>
      <c r="J114" s="25"/>
      <c r="K114" s="26"/>
      <c r="L114" s="27"/>
      <c r="M114" s="27"/>
      <c r="O114" s="42">
        <f t="shared" si="8"/>
        <v>0</v>
      </c>
      <c r="P114" s="42">
        <f t="shared" si="9"/>
        <v>0</v>
      </c>
    </row>
    <row r="115" spans="1:16" ht="22.5" customHeight="1">
      <c r="B115" s="3" t="s">
        <v>14</v>
      </c>
      <c r="C115" s="25"/>
      <c r="D115" s="25"/>
      <c r="E115" s="25"/>
      <c r="F115" s="25"/>
      <c r="G115" s="25"/>
      <c r="H115" s="25"/>
      <c r="I115" s="25"/>
      <c r="J115" s="25"/>
      <c r="K115" s="26"/>
      <c r="L115" s="27"/>
      <c r="M115" s="27"/>
      <c r="O115" s="42">
        <f t="shared" si="8"/>
        <v>0</v>
      </c>
      <c r="P115" s="42">
        <f t="shared" si="9"/>
        <v>0</v>
      </c>
    </row>
    <row r="116" spans="1:16" ht="22.5" customHeight="1">
      <c r="B116" s="3" t="s">
        <v>15</v>
      </c>
      <c r="C116" s="25"/>
      <c r="D116" s="25"/>
      <c r="E116" s="25"/>
      <c r="F116" s="25"/>
      <c r="G116" s="25"/>
      <c r="H116" s="25"/>
      <c r="I116" s="25"/>
      <c r="J116" s="25"/>
      <c r="K116" s="26"/>
      <c r="L116" s="27"/>
      <c r="M116" s="27"/>
      <c r="O116" s="42">
        <f t="shared" si="8"/>
        <v>0</v>
      </c>
      <c r="P116" s="42">
        <f t="shared" si="9"/>
        <v>0</v>
      </c>
    </row>
    <row r="117" spans="1:16" ht="22.5" customHeight="1">
      <c r="B117" s="3" t="s">
        <v>16</v>
      </c>
      <c r="C117" s="25"/>
      <c r="D117" s="25"/>
      <c r="E117" s="25"/>
      <c r="F117" s="25"/>
      <c r="G117" s="25"/>
      <c r="H117" s="25"/>
      <c r="I117" s="25"/>
      <c r="J117" s="25"/>
      <c r="K117" s="26"/>
      <c r="L117" s="27"/>
      <c r="M117" s="27"/>
      <c r="O117" s="42">
        <f t="shared" si="8"/>
        <v>0</v>
      </c>
      <c r="P117" s="42">
        <f t="shared" si="9"/>
        <v>0</v>
      </c>
    </row>
    <row r="118" spans="1:16" ht="22.5" customHeight="1">
      <c r="B118" s="3" t="s">
        <v>17</v>
      </c>
      <c r="C118" s="25"/>
      <c r="D118" s="25"/>
      <c r="E118" s="25"/>
      <c r="F118" s="25"/>
      <c r="G118" s="25"/>
      <c r="H118" s="25"/>
      <c r="I118" s="25"/>
      <c r="J118" s="25"/>
      <c r="K118" s="26"/>
      <c r="L118" s="27"/>
      <c r="M118" s="27"/>
      <c r="O118" s="42">
        <f t="shared" si="8"/>
        <v>0</v>
      </c>
      <c r="P118" s="42">
        <f t="shared" si="9"/>
        <v>0</v>
      </c>
    </row>
    <row r="119" spans="1:16" ht="22.5" customHeight="1">
      <c r="B119" s="3" t="str">
        <f>IF(D102="一般男子団体","",IF(D102="一般女子団体","","選手８"))</f>
        <v>選手８</v>
      </c>
      <c r="C119" s="25"/>
      <c r="D119" s="25"/>
      <c r="E119" s="25"/>
      <c r="F119" s="25"/>
      <c r="G119" s="25"/>
      <c r="H119" s="25"/>
      <c r="I119" s="25"/>
      <c r="J119" s="25"/>
      <c r="K119" s="26"/>
      <c r="L119" s="27"/>
      <c r="M119" s="27"/>
      <c r="O119" s="42">
        <f t="shared" si="8"/>
        <v>0</v>
      </c>
      <c r="P119" s="42">
        <f t="shared" si="9"/>
        <v>0</v>
      </c>
    </row>
    <row r="120" spans="1:16" ht="22.5" customHeight="1">
      <c r="B120" s="4" t="str">
        <f>IF(D102="一般男子団体","",IF(D102="一般女子団体","","選手９"))</f>
        <v>選手９</v>
      </c>
      <c r="C120" s="34"/>
      <c r="D120" s="34"/>
      <c r="E120" s="34"/>
      <c r="F120" s="34"/>
      <c r="G120" s="34"/>
      <c r="H120" s="34"/>
      <c r="I120" s="34"/>
      <c r="J120" s="34"/>
      <c r="K120" s="35"/>
      <c r="L120" s="36"/>
      <c r="M120" s="36"/>
      <c r="O120" s="42">
        <f t="shared" si="8"/>
        <v>0</v>
      </c>
      <c r="P120" s="42">
        <f t="shared" si="9"/>
        <v>0</v>
      </c>
    </row>
    <row r="121" spans="1:16" ht="22.5" customHeight="1" thickBot="1">
      <c r="B121" s="84" t="str">
        <f>IF(P121&gt;O122,"登録可能協力選手数オーバーです！協力選手数を減らして下さい！！","")</f>
        <v/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O121" s="43">
        <f>SUM(O112:O120)</f>
        <v>0</v>
      </c>
      <c r="P121" s="43">
        <f>SUM(P112:P120)</f>
        <v>0</v>
      </c>
    </row>
    <row r="122" spans="1:16" ht="13.8" thickTop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46">
        <f>O121/2</f>
        <v>0</v>
      </c>
    </row>
    <row r="123" spans="1:1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6" ht="22.5" customHeight="1">
      <c r="B124" s="2" t="s">
        <v>107</v>
      </c>
    </row>
    <row r="125" spans="1:16" ht="22.5" customHeight="1">
      <c r="B125" s="65" t="s">
        <v>0</v>
      </c>
      <c r="C125" s="65"/>
      <c r="D125" s="66"/>
      <c r="E125" s="67"/>
      <c r="F125" s="67"/>
      <c r="G125" s="67"/>
      <c r="H125" s="67"/>
      <c r="I125" s="67"/>
      <c r="J125" s="67"/>
      <c r="K125" s="67"/>
      <c r="L125" s="67"/>
      <c r="M125" s="68"/>
    </row>
    <row r="126" spans="1:16" ht="22.5" customHeight="1">
      <c r="B126" s="53" t="s">
        <v>1</v>
      </c>
      <c r="C126" s="53"/>
      <c r="D126" s="54"/>
      <c r="E126" s="55"/>
      <c r="F126" s="55"/>
      <c r="G126" s="55"/>
      <c r="H126" s="55"/>
      <c r="I126" s="55"/>
      <c r="J126" s="55"/>
      <c r="K126" s="55"/>
      <c r="L126" s="55"/>
      <c r="M126" s="56"/>
    </row>
    <row r="127" spans="1:16" ht="22.5" customHeight="1">
      <c r="B127" s="53" t="s">
        <v>9</v>
      </c>
      <c r="C127" s="53"/>
      <c r="D127" s="57"/>
      <c r="E127" s="58"/>
      <c r="F127" s="58"/>
      <c r="G127" s="58"/>
      <c r="H127" s="58"/>
      <c r="I127" s="58"/>
      <c r="J127" s="58"/>
      <c r="K127" s="58"/>
      <c r="L127" s="58"/>
      <c r="M127" s="59"/>
    </row>
    <row r="128" spans="1:16" ht="22.5" customHeight="1">
      <c r="B128" s="60" t="s">
        <v>129</v>
      </c>
      <c r="C128" s="61"/>
      <c r="D128" s="62" t="s">
        <v>142</v>
      </c>
      <c r="E128" s="63"/>
      <c r="F128" s="63"/>
      <c r="G128" s="63"/>
      <c r="H128" s="63"/>
      <c r="I128" s="63"/>
      <c r="J128" s="63"/>
      <c r="K128" s="63"/>
      <c r="L128" s="63"/>
      <c r="M128" s="64"/>
    </row>
    <row r="130" spans="2:16" ht="22.5" customHeight="1">
      <c r="B130" s="2" t="s">
        <v>111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6" ht="22.5" customHeight="1">
      <c r="B131" s="69" t="s">
        <v>125</v>
      </c>
      <c r="C131" s="71" t="s">
        <v>124</v>
      </c>
      <c r="D131" s="71"/>
      <c r="E131" s="71" t="s">
        <v>7</v>
      </c>
      <c r="F131" s="71"/>
      <c r="G131" s="72" t="s">
        <v>4</v>
      </c>
      <c r="H131" s="71" t="s">
        <v>2</v>
      </c>
      <c r="I131" s="71"/>
      <c r="J131" s="71"/>
      <c r="K131" s="74" t="s">
        <v>78</v>
      </c>
      <c r="L131" s="75" t="s">
        <v>81</v>
      </c>
      <c r="M131" s="77" t="s">
        <v>104</v>
      </c>
    </row>
    <row r="132" spans="2:16" ht="22.5" customHeight="1">
      <c r="B132" s="70"/>
      <c r="C132" s="1" t="s">
        <v>69</v>
      </c>
      <c r="D132" s="1" t="s">
        <v>70</v>
      </c>
      <c r="E132" s="1" t="s">
        <v>71</v>
      </c>
      <c r="F132" s="1" t="s">
        <v>72</v>
      </c>
      <c r="G132" s="73"/>
      <c r="H132" s="7" t="s">
        <v>80</v>
      </c>
      <c r="I132" s="1" t="s">
        <v>73</v>
      </c>
      <c r="J132" s="1" t="s">
        <v>74</v>
      </c>
      <c r="K132" s="71"/>
      <c r="L132" s="76"/>
      <c r="M132" s="78"/>
    </row>
    <row r="133" spans="2:16" ht="22.5" customHeight="1">
      <c r="B133" s="5" t="s">
        <v>123</v>
      </c>
      <c r="C133" s="22"/>
      <c r="D133" s="22"/>
      <c r="E133" s="22"/>
      <c r="F133" s="22"/>
      <c r="G133" s="22"/>
      <c r="H133" s="22"/>
      <c r="I133" s="22"/>
      <c r="J133" s="22"/>
      <c r="K133" s="23"/>
      <c r="L133" s="24"/>
      <c r="M133" s="17"/>
    </row>
    <row r="134" spans="2:16" ht="22.5" customHeight="1">
      <c r="B134" s="3" t="s">
        <v>20</v>
      </c>
      <c r="C134" s="25"/>
      <c r="D134" s="25"/>
      <c r="E134" s="25"/>
      <c r="F134" s="25"/>
      <c r="G134" s="25"/>
      <c r="H134" s="25"/>
      <c r="I134" s="25"/>
      <c r="J134" s="25"/>
      <c r="K134" s="26"/>
      <c r="L134" s="27"/>
      <c r="M134" s="18"/>
      <c r="O134" s="44" t="s">
        <v>187</v>
      </c>
      <c r="P134" s="44" t="s">
        <v>188</v>
      </c>
    </row>
    <row r="135" spans="2:16" ht="22.5" customHeight="1">
      <c r="B135" s="3" t="s">
        <v>12</v>
      </c>
      <c r="C135" s="25"/>
      <c r="D135" s="25"/>
      <c r="E135" s="25"/>
      <c r="F135" s="25"/>
      <c r="G135" s="25"/>
      <c r="H135" s="25"/>
      <c r="I135" s="25"/>
      <c r="J135" s="25"/>
      <c r="K135" s="26"/>
      <c r="L135" s="27"/>
      <c r="M135" s="27"/>
      <c r="O135" s="42">
        <f>IF(C135="",0,1)</f>
        <v>0</v>
      </c>
      <c r="P135" s="42">
        <f>IF(M135="",0,1)</f>
        <v>0</v>
      </c>
    </row>
    <row r="136" spans="2:16" ht="22.5" customHeight="1">
      <c r="B136" s="3" t="s">
        <v>11</v>
      </c>
      <c r="C136" s="25"/>
      <c r="D136" s="25"/>
      <c r="E136" s="25"/>
      <c r="F136" s="25"/>
      <c r="G136" s="25"/>
      <c r="H136" s="25"/>
      <c r="I136" s="25"/>
      <c r="J136" s="25"/>
      <c r="K136" s="26"/>
      <c r="L136" s="27"/>
      <c r="M136" s="27"/>
      <c r="O136" s="42">
        <f t="shared" ref="O136:O143" si="10">IF(C136="",0,1)</f>
        <v>0</v>
      </c>
      <c r="P136" s="42">
        <f t="shared" ref="P136:P143" si="11">IF(M136="",0,1)</f>
        <v>0</v>
      </c>
    </row>
    <row r="137" spans="2:16" ht="22.5" customHeight="1">
      <c r="B137" s="3" t="s">
        <v>13</v>
      </c>
      <c r="C137" s="25"/>
      <c r="D137" s="25"/>
      <c r="E137" s="25"/>
      <c r="F137" s="25"/>
      <c r="G137" s="25"/>
      <c r="H137" s="25"/>
      <c r="I137" s="25"/>
      <c r="J137" s="25"/>
      <c r="K137" s="26"/>
      <c r="L137" s="27"/>
      <c r="M137" s="27"/>
      <c r="O137" s="42">
        <f t="shared" si="10"/>
        <v>0</v>
      </c>
      <c r="P137" s="42">
        <f t="shared" si="11"/>
        <v>0</v>
      </c>
    </row>
    <row r="138" spans="2:16" ht="22.5" customHeight="1">
      <c r="B138" s="3" t="s">
        <v>14</v>
      </c>
      <c r="C138" s="25"/>
      <c r="D138" s="25"/>
      <c r="E138" s="25"/>
      <c r="F138" s="25"/>
      <c r="G138" s="25"/>
      <c r="H138" s="25"/>
      <c r="I138" s="25"/>
      <c r="J138" s="25"/>
      <c r="K138" s="26"/>
      <c r="L138" s="27"/>
      <c r="M138" s="27"/>
      <c r="O138" s="42">
        <f t="shared" si="10"/>
        <v>0</v>
      </c>
      <c r="P138" s="42">
        <f t="shared" si="11"/>
        <v>0</v>
      </c>
    </row>
    <row r="139" spans="2:16" ht="22.5" customHeight="1">
      <c r="B139" s="3" t="s">
        <v>15</v>
      </c>
      <c r="C139" s="25"/>
      <c r="D139" s="25"/>
      <c r="E139" s="25"/>
      <c r="F139" s="25"/>
      <c r="G139" s="25"/>
      <c r="H139" s="25"/>
      <c r="I139" s="25"/>
      <c r="J139" s="25"/>
      <c r="K139" s="26"/>
      <c r="L139" s="27"/>
      <c r="M139" s="27"/>
      <c r="O139" s="42">
        <f t="shared" si="10"/>
        <v>0</v>
      </c>
      <c r="P139" s="42">
        <f t="shared" si="11"/>
        <v>0</v>
      </c>
    </row>
    <row r="140" spans="2:16" ht="22.5" customHeight="1">
      <c r="B140" s="3" t="s">
        <v>16</v>
      </c>
      <c r="C140" s="25"/>
      <c r="D140" s="25"/>
      <c r="E140" s="25"/>
      <c r="F140" s="25"/>
      <c r="G140" s="25"/>
      <c r="H140" s="25"/>
      <c r="I140" s="25"/>
      <c r="J140" s="25"/>
      <c r="K140" s="26"/>
      <c r="L140" s="27"/>
      <c r="M140" s="27"/>
      <c r="O140" s="42">
        <f t="shared" si="10"/>
        <v>0</v>
      </c>
      <c r="P140" s="42">
        <f t="shared" si="11"/>
        <v>0</v>
      </c>
    </row>
    <row r="141" spans="2:16" ht="22.5" customHeight="1">
      <c r="B141" s="3" t="s">
        <v>17</v>
      </c>
      <c r="C141" s="25"/>
      <c r="D141" s="25"/>
      <c r="E141" s="25"/>
      <c r="F141" s="25"/>
      <c r="G141" s="25"/>
      <c r="H141" s="25"/>
      <c r="I141" s="25"/>
      <c r="J141" s="25"/>
      <c r="K141" s="26"/>
      <c r="L141" s="27"/>
      <c r="M141" s="27"/>
      <c r="O141" s="42">
        <f t="shared" si="10"/>
        <v>0</v>
      </c>
      <c r="P141" s="42">
        <f t="shared" si="11"/>
        <v>0</v>
      </c>
    </row>
    <row r="142" spans="2:16" ht="22.5" customHeight="1">
      <c r="B142" s="3" t="str">
        <f>IF(D125="一般男子団体","",IF(D125="一般女子団体","","選手８"))</f>
        <v>選手８</v>
      </c>
      <c r="C142" s="25"/>
      <c r="D142" s="25"/>
      <c r="E142" s="25"/>
      <c r="F142" s="25"/>
      <c r="G142" s="25"/>
      <c r="H142" s="25"/>
      <c r="I142" s="25"/>
      <c r="J142" s="25"/>
      <c r="K142" s="26"/>
      <c r="L142" s="27"/>
      <c r="M142" s="27"/>
      <c r="O142" s="42">
        <f t="shared" si="10"/>
        <v>0</v>
      </c>
      <c r="P142" s="42">
        <f t="shared" si="11"/>
        <v>0</v>
      </c>
    </row>
    <row r="143" spans="2:16" ht="22.5" customHeight="1">
      <c r="B143" s="4" t="str">
        <f>IF(D125="一般男子団体","",IF(D125="一般女子団体","","選手９"))</f>
        <v>選手９</v>
      </c>
      <c r="C143" s="34"/>
      <c r="D143" s="34"/>
      <c r="E143" s="34"/>
      <c r="F143" s="34"/>
      <c r="G143" s="34"/>
      <c r="H143" s="34"/>
      <c r="I143" s="34"/>
      <c r="J143" s="34"/>
      <c r="K143" s="35"/>
      <c r="L143" s="36"/>
      <c r="M143" s="36"/>
      <c r="O143" s="42">
        <f t="shared" si="10"/>
        <v>0</v>
      </c>
      <c r="P143" s="42">
        <f t="shared" si="11"/>
        <v>0</v>
      </c>
    </row>
    <row r="144" spans="2:16" ht="22.5" customHeight="1" thickBot="1">
      <c r="B144" s="84" t="str">
        <f>IF(P144&gt;O145,"登録可能協力選手数オーバーです！協力選手数を減らして下さい！！","")</f>
        <v/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O144" s="43">
        <f>SUM(O135:O143)</f>
        <v>0</v>
      </c>
      <c r="P144" s="43">
        <f>SUM(P135:P143)</f>
        <v>0</v>
      </c>
    </row>
    <row r="145" spans="1:16" ht="13.8" thickTop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46">
        <f>O144/2</f>
        <v>0</v>
      </c>
    </row>
    <row r="146" spans="1:1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6" ht="22.5" customHeight="1">
      <c r="B147" s="2" t="s">
        <v>108</v>
      </c>
    </row>
    <row r="148" spans="1:16" ht="22.5" customHeight="1">
      <c r="B148" s="65" t="s">
        <v>0</v>
      </c>
      <c r="C148" s="65"/>
      <c r="D148" s="66"/>
      <c r="E148" s="67"/>
      <c r="F148" s="67"/>
      <c r="G148" s="67"/>
      <c r="H148" s="67"/>
      <c r="I148" s="67"/>
      <c r="J148" s="67"/>
      <c r="K148" s="67"/>
      <c r="L148" s="67"/>
      <c r="M148" s="68"/>
    </row>
    <row r="149" spans="1:16" ht="22.5" customHeight="1">
      <c r="B149" s="53" t="s">
        <v>1</v>
      </c>
      <c r="C149" s="53"/>
      <c r="D149" s="54"/>
      <c r="E149" s="55"/>
      <c r="F149" s="55"/>
      <c r="G149" s="55"/>
      <c r="H149" s="55"/>
      <c r="I149" s="55"/>
      <c r="J149" s="55"/>
      <c r="K149" s="55"/>
      <c r="L149" s="55"/>
      <c r="M149" s="56"/>
    </row>
    <row r="150" spans="1:16" ht="22.5" customHeight="1">
      <c r="B150" s="53" t="s">
        <v>9</v>
      </c>
      <c r="C150" s="53"/>
      <c r="D150" s="57"/>
      <c r="E150" s="58"/>
      <c r="F150" s="58"/>
      <c r="G150" s="58"/>
      <c r="H150" s="58"/>
      <c r="I150" s="58"/>
      <c r="J150" s="58"/>
      <c r="K150" s="58"/>
      <c r="L150" s="58"/>
      <c r="M150" s="59"/>
    </row>
    <row r="151" spans="1:16" ht="22.5" customHeight="1">
      <c r="B151" s="60" t="s">
        <v>129</v>
      </c>
      <c r="C151" s="61"/>
      <c r="D151" s="62" t="s">
        <v>142</v>
      </c>
      <c r="E151" s="63"/>
      <c r="F151" s="63"/>
      <c r="G151" s="63"/>
      <c r="H151" s="63"/>
      <c r="I151" s="63"/>
      <c r="J151" s="63"/>
      <c r="K151" s="63"/>
      <c r="L151" s="63"/>
      <c r="M151" s="64"/>
    </row>
    <row r="153" spans="1:16" ht="22.5" customHeight="1">
      <c r="B153" s="2" t="s">
        <v>112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6" ht="22.5" customHeight="1">
      <c r="B154" s="69" t="s">
        <v>125</v>
      </c>
      <c r="C154" s="71" t="s">
        <v>124</v>
      </c>
      <c r="D154" s="71"/>
      <c r="E154" s="71" t="s">
        <v>7</v>
      </c>
      <c r="F154" s="71"/>
      <c r="G154" s="72" t="s">
        <v>4</v>
      </c>
      <c r="H154" s="71" t="s">
        <v>2</v>
      </c>
      <c r="I154" s="71"/>
      <c r="J154" s="71"/>
      <c r="K154" s="74" t="s">
        <v>78</v>
      </c>
      <c r="L154" s="75" t="s">
        <v>81</v>
      </c>
      <c r="M154" s="77" t="s">
        <v>104</v>
      </c>
    </row>
    <row r="155" spans="1:16" ht="22.5" customHeight="1">
      <c r="B155" s="70"/>
      <c r="C155" s="1" t="s">
        <v>69</v>
      </c>
      <c r="D155" s="1" t="s">
        <v>70</v>
      </c>
      <c r="E155" s="1" t="s">
        <v>71</v>
      </c>
      <c r="F155" s="1" t="s">
        <v>72</v>
      </c>
      <c r="G155" s="73"/>
      <c r="H155" s="7" t="s">
        <v>80</v>
      </c>
      <c r="I155" s="1" t="s">
        <v>73</v>
      </c>
      <c r="J155" s="1" t="s">
        <v>74</v>
      </c>
      <c r="K155" s="71"/>
      <c r="L155" s="76"/>
      <c r="M155" s="78"/>
    </row>
    <row r="156" spans="1:16" ht="22.5" customHeight="1">
      <c r="B156" s="5" t="s">
        <v>123</v>
      </c>
      <c r="C156" s="22"/>
      <c r="D156" s="22"/>
      <c r="E156" s="22"/>
      <c r="F156" s="22"/>
      <c r="G156" s="22"/>
      <c r="H156" s="22"/>
      <c r="I156" s="22"/>
      <c r="J156" s="22"/>
      <c r="K156" s="23"/>
      <c r="L156" s="24"/>
      <c r="M156" s="17"/>
    </row>
    <row r="157" spans="1:16" ht="22.5" customHeight="1">
      <c r="B157" s="3" t="s">
        <v>20</v>
      </c>
      <c r="C157" s="25"/>
      <c r="D157" s="25"/>
      <c r="E157" s="25"/>
      <c r="F157" s="25"/>
      <c r="G157" s="25"/>
      <c r="H157" s="25"/>
      <c r="I157" s="25"/>
      <c r="J157" s="25"/>
      <c r="K157" s="26"/>
      <c r="L157" s="27"/>
      <c r="M157" s="18"/>
      <c r="O157" s="44" t="s">
        <v>187</v>
      </c>
      <c r="P157" s="44" t="s">
        <v>188</v>
      </c>
    </row>
    <row r="158" spans="1:16" ht="22.5" customHeight="1">
      <c r="B158" s="3" t="s">
        <v>12</v>
      </c>
      <c r="C158" s="25"/>
      <c r="D158" s="25"/>
      <c r="E158" s="25"/>
      <c r="F158" s="25"/>
      <c r="G158" s="25"/>
      <c r="H158" s="25"/>
      <c r="I158" s="25"/>
      <c r="J158" s="25"/>
      <c r="K158" s="26"/>
      <c r="L158" s="27"/>
      <c r="M158" s="27"/>
      <c r="O158" s="42">
        <f>IF(C158="",0,1)</f>
        <v>0</v>
      </c>
      <c r="P158" s="42">
        <f>IF(M158="",0,1)</f>
        <v>0</v>
      </c>
    </row>
    <row r="159" spans="1:16" ht="22.5" customHeight="1">
      <c r="B159" s="3" t="s">
        <v>11</v>
      </c>
      <c r="C159" s="25"/>
      <c r="D159" s="25"/>
      <c r="E159" s="25"/>
      <c r="F159" s="25"/>
      <c r="G159" s="25"/>
      <c r="H159" s="25"/>
      <c r="I159" s="25"/>
      <c r="J159" s="25"/>
      <c r="K159" s="26"/>
      <c r="L159" s="27"/>
      <c r="M159" s="27"/>
      <c r="O159" s="42">
        <f t="shared" ref="O159:O166" si="12">IF(C159="",0,1)</f>
        <v>0</v>
      </c>
      <c r="P159" s="42">
        <f t="shared" ref="P159:P166" si="13">IF(M159="",0,1)</f>
        <v>0</v>
      </c>
    </row>
    <row r="160" spans="1:16" ht="22.5" customHeight="1">
      <c r="B160" s="3" t="s">
        <v>13</v>
      </c>
      <c r="C160" s="25"/>
      <c r="D160" s="25"/>
      <c r="E160" s="25"/>
      <c r="F160" s="25"/>
      <c r="G160" s="25"/>
      <c r="H160" s="25"/>
      <c r="I160" s="25"/>
      <c r="J160" s="25"/>
      <c r="K160" s="26"/>
      <c r="L160" s="27"/>
      <c r="M160" s="27"/>
      <c r="O160" s="42">
        <f t="shared" si="12"/>
        <v>0</v>
      </c>
      <c r="P160" s="42">
        <f t="shared" si="13"/>
        <v>0</v>
      </c>
    </row>
    <row r="161" spans="1:16" ht="22.5" customHeight="1">
      <c r="B161" s="3" t="s">
        <v>14</v>
      </c>
      <c r="C161" s="25"/>
      <c r="D161" s="25"/>
      <c r="E161" s="25"/>
      <c r="F161" s="25"/>
      <c r="G161" s="25"/>
      <c r="H161" s="25"/>
      <c r="I161" s="25"/>
      <c r="J161" s="25"/>
      <c r="K161" s="26"/>
      <c r="L161" s="27"/>
      <c r="M161" s="27"/>
      <c r="O161" s="42">
        <f t="shared" si="12"/>
        <v>0</v>
      </c>
      <c r="P161" s="42">
        <f t="shared" si="13"/>
        <v>0</v>
      </c>
    </row>
    <row r="162" spans="1:16" ht="22.5" customHeight="1">
      <c r="B162" s="3" t="s">
        <v>15</v>
      </c>
      <c r="C162" s="25"/>
      <c r="D162" s="25"/>
      <c r="E162" s="25"/>
      <c r="F162" s="25"/>
      <c r="G162" s="25"/>
      <c r="H162" s="25"/>
      <c r="I162" s="25"/>
      <c r="J162" s="25"/>
      <c r="K162" s="26"/>
      <c r="L162" s="27"/>
      <c r="M162" s="27"/>
      <c r="O162" s="42">
        <f t="shared" si="12"/>
        <v>0</v>
      </c>
      <c r="P162" s="42">
        <f t="shared" si="13"/>
        <v>0</v>
      </c>
    </row>
    <row r="163" spans="1:16" ht="22.5" customHeight="1">
      <c r="B163" s="3" t="s">
        <v>16</v>
      </c>
      <c r="C163" s="25"/>
      <c r="D163" s="25"/>
      <c r="E163" s="25"/>
      <c r="F163" s="25"/>
      <c r="G163" s="25"/>
      <c r="H163" s="25"/>
      <c r="I163" s="25"/>
      <c r="J163" s="25"/>
      <c r="K163" s="26"/>
      <c r="L163" s="27"/>
      <c r="M163" s="27"/>
      <c r="O163" s="42">
        <f t="shared" si="12"/>
        <v>0</v>
      </c>
      <c r="P163" s="42">
        <f t="shared" si="13"/>
        <v>0</v>
      </c>
    </row>
    <row r="164" spans="1:16" ht="22.5" customHeight="1">
      <c r="B164" s="3" t="s">
        <v>17</v>
      </c>
      <c r="C164" s="25"/>
      <c r="D164" s="25"/>
      <c r="E164" s="25"/>
      <c r="F164" s="25"/>
      <c r="G164" s="25"/>
      <c r="H164" s="25"/>
      <c r="I164" s="25"/>
      <c r="J164" s="25"/>
      <c r="K164" s="26"/>
      <c r="L164" s="27"/>
      <c r="M164" s="27"/>
      <c r="O164" s="42">
        <f t="shared" si="12"/>
        <v>0</v>
      </c>
      <c r="P164" s="42">
        <f t="shared" si="13"/>
        <v>0</v>
      </c>
    </row>
    <row r="165" spans="1:16" ht="22.5" customHeight="1">
      <c r="B165" s="3" t="str">
        <f>IF(D148="一般男子団体","",IF(D148="一般女子団体","","選手８"))</f>
        <v>選手８</v>
      </c>
      <c r="C165" s="25"/>
      <c r="D165" s="25"/>
      <c r="E165" s="25"/>
      <c r="F165" s="25"/>
      <c r="G165" s="25"/>
      <c r="H165" s="25"/>
      <c r="I165" s="25"/>
      <c r="J165" s="25"/>
      <c r="K165" s="26"/>
      <c r="L165" s="27"/>
      <c r="M165" s="27"/>
      <c r="O165" s="42">
        <f t="shared" si="12"/>
        <v>0</v>
      </c>
      <c r="P165" s="42">
        <f t="shared" si="13"/>
        <v>0</v>
      </c>
    </row>
    <row r="166" spans="1:16" ht="22.5" customHeight="1">
      <c r="B166" s="4" t="str">
        <f>IF(D148="一般男子団体","",IF(D148="一般女子団体","","選手９"))</f>
        <v>選手９</v>
      </c>
      <c r="C166" s="34"/>
      <c r="D166" s="34"/>
      <c r="E166" s="34"/>
      <c r="F166" s="34"/>
      <c r="G166" s="34"/>
      <c r="H166" s="34"/>
      <c r="I166" s="34"/>
      <c r="J166" s="34"/>
      <c r="K166" s="35"/>
      <c r="L166" s="36"/>
      <c r="M166" s="36"/>
      <c r="O166" s="42">
        <f t="shared" si="12"/>
        <v>0</v>
      </c>
      <c r="P166" s="42">
        <f t="shared" si="13"/>
        <v>0</v>
      </c>
    </row>
    <row r="167" spans="1:16" ht="22.5" customHeight="1" thickBot="1">
      <c r="B167" s="84" t="str">
        <f>IF(P167&gt;O168,"登録可能協力選手数オーバーです！協力選手数を減らして下さい！！","")</f>
        <v/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O167" s="43">
        <f>SUM(O158:O166)</f>
        <v>0</v>
      </c>
      <c r="P167" s="43">
        <f>SUM(P158:P166)</f>
        <v>0</v>
      </c>
    </row>
    <row r="168" spans="1:16" ht="13.8" thickTop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46">
        <f>O167/2</f>
        <v>0</v>
      </c>
    </row>
    <row r="169" spans="1:16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6" ht="22.5" customHeight="1">
      <c r="B170" s="2" t="s">
        <v>113</v>
      </c>
    </row>
    <row r="171" spans="1:16" ht="22.5" customHeight="1">
      <c r="B171" s="65" t="s">
        <v>0</v>
      </c>
      <c r="C171" s="65"/>
      <c r="D171" s="66"/>
      <c r="E171" s="67"/>
      <c r="F171" s="67"/>
      <c r="G171" s="67"/>
      <c r="H171" s="67"/>
      <c r="I171" s="67"/>
      <c r="J171" s="67"/>
      <c r="K171" s="67"/>
      <c r="L171" s="67"/>
      <c r="M171" s="68"/>
    </row>
    <row r="172" spans="1:16" ht="22.5" customHeight="1">
      <c r="B172" s="53" t="s">
        <v>1</v>
      </c>
      <c r="C172" s="53"/>
      <c r="D172" s="54"/>
      <c r="E172" s="55"/>
      <c r="F172" s="55"/>
      <c r="G172" s="55"/>
      <c r="H172" s="55"/>
      <c r="I172" s="55"/>
      <c r="J172" s="55"/>
      <c r="K172" s="55"/>
      <c r="L172" s="55"/>
      <c r="M172" s="56"/>
    </row>
    <row r="173" spans="1:16" ht="22.5" customHeight="1">
      <c r="B173" s="53" t="s">
        <v>9</v>
      </c>
      <c r="C173" s="53"/>
      <c r="D173" s="57"/>
      <c r="E173" s="58"/>
      <c r="F173" s="58"/>
      <c r="G173" s="58"/>
      <c r="H173" s="58"/>
      <c r="I173" s="58"/>
      <c r="J173" s="58"/>
      <c r="K173" s="58"/>
      <c r="L173" s="58"/>
      <c r="M173" s="59"/>
    </row>
    <row r="174" spans="1:16" ht="22.5" customHeight="1">
      <c r="B174" s="60" t="s">
        <v>129</v>
      </c>
      <c r="C174" s="61"/>
      <c r="D174" s="62" t="s">
        <v>142</v>
      </c>
      <c r="E174" s="63"/>
      <c r="F174" s="63"/>
      <c r="G174" s="63"/>
      <c r="H174" s="63"/>
      <c r="I174" s="63"/>
      <c r="J174" s="63"/>
      <c r="K174" s="63"/>
      <c r="L174" s="63"/>
      <c r="M174" s="64"/>
    </row>
    <row r="176" spans="1:16" ht="22.5" customHeight="1">
      <c r="B176" s="2" t="s">
        <v>114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2:16" ht="22.5" customHeight="1">
      <c r="B177" s="69" t="s">
        <v>125</v>
      </c>
      <c r="C177" s="71" t="s">
        <v>124</v>
      </c>
      <c r="D177" s="71"/>
      <c r="E177" s="71" t="s">
        <v>7</v>
      </c>
      <c r="F177" s="71"/>
      <c r="G177" s="72" t="s">
        <v>4</v>
      </c>
      <c r="H177" s="71" t="s">
        <v>2</v>
      </c>
      <c r="I177" s="71"/>
      <c r="J177" s="71"/>
      <c r="K177" s="74" t="s">
        <v>78</v>
      </c>
      <c r="L177" s="75" t="s">
        <v>81</v>
      </c>
      <c r="M177" s="77" t="s">
        <v>104</v>
      </c>
    </row>
    <row r="178" spans="2:16" ht="22.5" customHeight="1">
      <c r="B178" s="70"/>
      <c r="C178" s="1" t="s">
        <v>69</v>
      </c>
      <c r="D178" s="1" t="s">
        <v>70</v>
      </c>
      <c r="E178" s="1" t="s">
        <v>71</v>
      </c>
      <c r="F178" s="1" t="s">
        <v>72</v>
      </c>
      <c r="G178" s="73"/>
      <c r="H178" s="7" t="s">
        <v>80</v>
      </c>
      <c r="I178" s="1" t="s">
        <v>73</v>
      </c>
      <c r="J178" s="1" t="s">
        <v>74</v>
      </c>
      <c r="K178" s="71"/>
      <c r="L178" s="76"/>
      <c r="M178" s="78"/>
    </row>
    <row r="179" spans="2:16" ht="22.5" customHeight="1">
      <c r="B179" s="5" t="s">
        <v>123</v>
      </c>
      <c r="C179" s="22"/>
      <c r="D179" s="22"/>
      <c r="E179" s="22"/>
      <c r="F179" s="22"/>
      <c r="G179" s="22"/>
      <c r="H179" s="22"/>
      <c r="I179" s="22"/>
      <c r="J179" s="22"/>
      <c r="K179" s="23"/>
      <c r="L179" s="24"/>
      <c r="M179" s="17"/>
    </row>
    <row r="180" spans="2:16" ht="22.5" customHeight="1">
      <c r="B180" s="3" t="s">
        <v>20</v>
      </c>
      <c r="C180" s="25"/>
      <c r="D180" s="25"/>
      <c r="E180" s="25"/>
      <c r="F180" s="25"/>
      <c r="G180" s="25"/>
      <c r="H180" s="25"/>
      <c r="I180" s="25"/>
      <c r="J180" s="25"/>
      <c r="K180" s="26"/>
      <c r="L180" s="27"/>
      <c r="M180" s="18"/>
      <c r="O180" s="44" t="s">
        <v>187</v>
      </c>
      <c r="P180" s="44" t="s">
        <v>188</v>
      </c>
    </row>
    <row r="181" spans="2:16" ht="22.5" customHeight="1">
      <c r="B181" s="3" t="s">
        <v>12</v>
      </c>
      <c r="C181" s="25"/>
      <c r="D181" s="25"/>
      <c r="E181" s="25"/>
      <c r="F181" s="25"/>
      <c r="G181" s="25"/>
      <c r="H181" s="25"/>
      <c r="I181" s="25"/>
      <c r="J181" s="25"/>
      <c r="K181" s="26"/>
      <c r="L181" s="27"/>
      <c r="M181" s="27"/>
      <c r="O181" s="42">
        <f>IF(C181="",0,1)</f>
        <v>0</v>
      </c>
      <c r="P181" s="42">
        <f>IF(M181="",0,1)</f>
        <v>0</v>
      </c>
    </row>
    <row r="182" spans="2:16" ht="22.5" customHeight="1">
      <c r="B182" s="3" t="s">
        <v>11</v>
      </c>
      <c r="C182" s="25"/>
      <c r="D182" s="25"/>
      <c r="E182" s="25"/>
      <c r="F182" s="25"/>
      <c r="G182" s="25"/>
      <c r="H182" s="25"/>
      <c r="I182" s="25"/>
      <c r="J182" s="25"/>
      <c r="K182" s="26"/>
      <c r="L182" s="27"/>
      <c r="M182" s="27"/>
      <c r="O182" s="42">
        <f t="shared" ref="O182:O189" si="14">IF(C182="",0,1)</f>
        <v>0</v>
      </c>
      <c r="P182" s="42">
        <f t="shared" ref="P182:P189" si="15">IF(M182="",0,1)</f>
        <v>0</v>
      </c>
    </row>
    <row r="183" spans="2:16" ht="22.5" customHeight="1">
      <c r="B183" s="3" t="s">
        <v>13</v>
      </c>
      <c r="C183" s="25"/>
      <c r="D183" s="25"/>
      <c r="E183" s="25"/>
      <c r="F183" s="25"/>
      <c r="G183" s="25"/>
      <c r="H183" s="25"/>
      <c r="I183" s="25"/>
      <c r="J183" s="25"/>
      <c r="K183" s="26"/>
      <c r="L183" s="27"/>
      <c r="M183" s="27"/>
      <c r="O183" s="42">
        <f t="shared" si="14"/>
        <v>0</v>
      </c>
      <c r="P183" s="42">
        <f t="shared" si="15"/>
        <v>0</v>
      </c>
    </row>
    <row r="184" spans="2:16" ht="22.5" customHeight="1">
      <c r="B184" s="3" t="s">
        <v>14</v>
      </c>
      <c r="C184" s="25"/>
      <c r="D184" s="25"/>
      <c r="E184" s="25"/>
      <c r="F184" s="25"/>
      <c r="G184" s="25"/>
      <c r="H184" s="25"/>
      <c r="I184" s="25"/>
      <c r="J184" s="25"/>
      <c r="K184" s="26"/>
      <c r="L184" s="27"/>
      <c r="M184" s="27"/>
      <c r="O184" s="42">
        <f t="shared" si="14"/>
        <v>0</v>
      </c>
      <c r="P184" s="42">
        <f t="shared" si="15"/>
        <v>0</v>
      </c>
    </row>
    <row r="185" spans="2:16" ht="22.5" customHeight="1">
      <c r="B185" s="3" t="s">
        <v>15</v>
      </c>
      <c r="C185" s="25"/>
      <c r="D185" s="25"/>
      <c r="E185" s="25"/>
      <c r="F185" s="25"/>
      <c r="G185" s="25"/>
      <c r="H185" s="25"/>
      <c r="I185" s="25"/>
      <c r="J185" s="25"/>
      <c r="K185" s="26"/>
      <c r="L185" s="27"/>
      <c r="M185" s="27"/>
      <c r="O185" s="42">
        <f t="shared" si="14"/>
        <v>0</v>
      </c>
      <c r="P185" s="42">
        <f t="shared" si="15"/>
        <v>0</v>
      </c>
    </row>
    <row r="186" spans="2:16" ht="22.5" customHeight="1">
      <c r="B186" s="3" t="s">
        <v>16</v>
      </c>
      <c r="C186" s="25"/>
      <c r="D186" s="25"/>
      <c r="E186" s="25"/>
      <c r="F186" s="25"/>
      <c r="G186" s="25"/>
      <c r="H186" s="25"/>
      <c r="I186" s="25"/>
      <c r="J186" s="25"/>
      <c r="K186" s="26"/>
      <c r="L186" s="27"/>
      <c r="M186" s="27"/>
      <c r="O186" s="42">
        <f t="shared" si="14"/>
        <v>0</v>
      </c>
      <c r="P186" s="42">
        <f t="shared" si="15"/>
        <v>0</v>
      </c>
    </row>
    <row r="187" spans="2:16" ht="22.5" customHeight="1">
      <c r="B187" s="3" t="s">
        <v>17</v>
      </c>
      <c r="C187" s="25"/>
      <c r="D187" s="25"/>
      <c r="E187" s="25"/>
      <c r="F187" s="25"/>
      <c r="G187" s="25"/>
      <c r="H187" s="25"/>
      <c r="I187" s="25"/>
      <c r="J187" s="25"/>
      <c r="K187" s="26"/>
      <c r="L187" s="27"/>
      <c r="M187" s="27"/>
      <c r="O187" s="42">
        <f t="shared" si="14"/>
        <v>0</v>
      </c>
      <c r="P187" s="42">
        <f t="shared" si="15"/>
        <v>0</v>
      </c>
    </row>
    <row r="188" spans="2:16" ht="22.5" customHeight="1">
      <c r="B188" s="3" t="str">
        <f>IF(D171="一般男子団体","",IF(D171="一般女子団体","","選手８"))</f>
        <v>選手８</v>
      </c>
      <c r="C188" s="25"/>
      <c r="D188" s="25"/>
      <c r="E188" s="25"/>
      <c r="F188" s="25"/>
      <c r="G188" s="25"/>
      <c r="H188" s="25"/>
      <c r="I188" s="25"/>
      <c r="J188" s="25"/>
      <c r="K188" s="26"/>
      <c r="L188" s="27"/>
      <c r="M188" s="27"/>
      <c r="O188" s="42">
        <f t="shared" si="14"/>
        <v>0</v>
      </c>
      <c r="P188" s="42">
        <f t="shared" si="15"/>
        <v>0</v>
      </c>
    </row>
    <row r="189" spans="2:16" ht="22.5" customHeight="1">
      <c r="B189" s="4" t="str">
        <f>IF(D171="一般男子団体","",IF(D171="一般女子団体","","選手９"))</f>
        <v>選手９</v>
      </c>
      <c r="C189" s="34"/>
      <c r="D189" s="34"/>
      <c r="E189" s="34"/>
      <c r="F189" s="34"/>
      <c r="G189" s="34"/>
      <c r="H189" s="34"/>
      <c r="I189" s="34"/>
      <c r="J189" s="34"/>
      <c r="K189" s="35"/>
      <c r="L189" s="36"/>
      <c r="M189" s="36"/>
      <c r="O189" s="42">
        <f t="shared" si="14"/>
        <v>0</v>
      </c>
      <c r="P189" s="42">
        <f t="shared" si="15"/>
        <v>0</v>
      </c>
    </row>
    <row r="190" spans="2:16" ht="22.5" customHeight="1" thickBot="1">
      <c r="B190" s="84" t="str">
        <f>IF(P190&gt;O191,"登録可能協力選手数オーバーです！協力選手数を減らして下さい！！","")</f>
        <v/>
      </c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O190" s="43">
        <f>SUM(O181:O189)</f>
        <v>0</v>
      </c>
      <c r="P190" s="43">
        <f>SUM(P181:P189)</f>
        <v>0</v>
      </c>
    </row>
    <row r="191" spans="2:16" ht="13.8" thickTop="1">
      <c r="O191" s="46">
        <f>O190/2</f>
        <v>0</v>
      </c>
    </row>
  </sheetData>
  <sheetProtection selectLockedCells="1"/>
  <mergeCells count="151">
    <mergeCell ref="E3:K3"/>
    <mergeCell ref="B121:M121"/>
    <mergeCell ref="B144:M144"/>
    <mergeCell ref="B167:M167"/>
    <mergeCell ref="B190:M190"/>
    <mergeCell ref="B2:M2"/>
    <mergeCell ref="B1:M1"/>
    <mergeCell ref="L62:L63"/>
    <mergeCell ref="M16:M17"/>
    <mergeCell ref="M39:M40"/>
    <mergeCell ref="M62:M63"/>
    <mergeCell ref="D13:M13"/>
    <mergeCell ref="D12:M12"/>
    <mergeCell ref="B62:B63"/>
    <mergeCell ref="C62:D62"/>
    <mergeCell ref="K16:K17"/>
    <mergeCell ref="B16:B17"/>
    <mergeCell ref="B39:B40"/>
    <mergeCell ref="C39:D39"/>
    <mergeCell ref="E39:F39"/>
    <mergeCell ref="B36:C36"/>
    <mergeCell ref="B56:C56"/>
    <mergeCell ref="B5:C5"/>
    <mergeCell ref="B6:C6"/>
    <mergeCell ref="D5:M5"/>
    <mergeCell ref="C16:D16"/>
    <mergeCell ref="E16:F16"/>
    <mergeCell ref="L16:L17"/>
    <mergeCell ref="G16:G17"/>
    <mergeCell ref="D35:M35"/>
    <mergeCell ref="D7:M7"/>
    <mergeCell ref="D6:M6"/>
    <mergeCell ref="B7:C7"/>
    <mergeCell ref="B8:C8"/>
    <mergeCell ref="B10:B13"/>
    <mergeCell ref="D11:M11"/>
    <mergeCell ref="D10:M10"/>
    <mergeCell ref="D8:M8"/>
    <mergeCell ref="B9:C9"/>
    <mergeCell ref="D9:M9"/>
    <mergeCell ref="H16:J16"/>
    <mergeCell ref="B29:M29"/>
    <mergeCell ref="B30:M31"/>
    <mergeCell ref="B57:C57"/>
    <mergeCell ref="D36:M36"/>
    <mergeCell ref="L39:L40"/>
    <mergeCell ref="D57:M57"/>
    <mergeCell ref="G39:G40"/>
    <mergeCell ref="D56:M56"/>
    <mergeCell ref="B52:M52"/>
    <mergeCell ref="B33:C33"/>
    <mergeCell ref="B34:C34"/>
    <mergeCell ref="B35:C35"/>
    <mergeCell ref="D33:M33"/>
    <mergeCell ref="D34:M34"/>
    <mergeCell ref="B81:C81"/>
    <mergeCell ref="D81:M81"/>
    <mergeCell ref="B85:B86"/>
    <mergeCell ref="C85:D85"/>
    <mergeCell ref="B79:C79"/>
    <mergeCell ref="D79:M79"/>
    <mergeCell ref="B80:C80"/>
    <mergeCell ref="D80:M80"/>
    <mergeCell ref="H39:J39"/>
    <mergeCell ref="K39:K40"/>
    <mergeCell ref="B75:M75"/>
    <mergeCell ref="E62:F62"/>
    <mergeCell ref="B58:C58"/>
    <mergeCell ref="G62:G63"/>
    <mergeCell ref="H62:J62"/>
    <mergeCell ref="B105:C105"/>
    <mergeCell ref="D105:M105"/>
    <mergeCell ref="E85:F85"/>
    <mergeCell ref="G85:G86"/>
    <mergeCell ref="H85:J85"/>
    <mergeCell ref="K85:K86"/>
    <mergeCell ref="L85:L86"/>
    <mergeCell ref="M85:M86"/>
    <mergeCell ref="B98:M98"/>
    <mergeCell ref="B177:B178"/>
    <mergeCell ref="C177:D177"/>
    <mergeCell ref="E177:F177"/>
    <mergeCell ref="G177:G178"/>
    <mergeCell ref="H177:J177"/>
    <mergeCell ref="K177:K178"/>
    <mergeCell ref="L177:L178"/>
    <mergeCell ref="M177:M178"/>
    <mergeCell ref="B150:C150"/>
    <mergeCell ref="D150:M150"/>
    <mergeCell ref="B154:B155"/>
    <mergeCell ref="C154:D154"/>
    <mergeCell ref="E154:F154"/>
    <mergeCell ref="G154:G155"/>
    <mergeCell ref="H154:J154"/>
    <mergeCell ref="K154:K155"/>
    <mergeCell ref="B151:C151"/>
    <mergeCell ref="D151:M151"/>
    <mergeCell ref="L154:L155"/>
    <mergeCell ref="M154:M155"/>
    <mergeCell ref="B174:C174"/>
    <mergeCell ref="D174:M174"/>
    <mergeCell ref="B171:C171"/>
    <mergeCell ref="D171:M171"/>
    <mergeCell ref="B4:C4"/>
    <mergeCell ref="I4:J4"/>
    <mergeCell ref="G4:H4"/>
    <mergeCell ref="L4:M4"/>
    <mergeCell ref="B82:C82"/>
    <mergeCell ref="D82:M82"/>
    <mergeCell ref="H108:J108"/>
    <mergeCell ref="K108:K109"/>
    <mergeCell ref="L108:L109"/>
    <mergeCell ref="M108:M109"/>
    <mergeCell ref="B102:C102"/>
    <mergeCell ref="D102:M102"/>
    <mergeCell ref="B103:C103"/>
    <mergeCell ref="D103:M103"/>
    <mergeCell ref="B104:C104"/>
    <mergeCell ref="D104:M104"/>
    <mergeCell ref="B108:B109"/>
    <mergeCell ref="C108:D108"/>
    <mergeCell ref="K62:K63"/>
    <mergeCell ref="B59:C59"/>
    <mergeCell ref="D59:M59"/>
    <mergeCell ref="D58:M58"/>
    <mergeCell ref="E108:F108"/>
    <mergeCell ref="G108:G109"/>
    <mergeCell ref="B172:C172"/>
    <mergeCell ref="D172:M172"/>
    <mergeCell ref="B173:C173"/>
    <mergeCell ref="D173:M173"/>
    <mergeCell ref="B128:C128"/>
    <mergeCell ref="D128:M128"/>
    <mergeCell ref="B125:C125"/>
    <mergeCell ref="D125:M125"/>
    <mergeCell ref="B126:C126"/>
    <mergeCell ref="D126:M126"/>
    <mergeCell ref="B148:C148"/>
    <mergeCell ref="D148:M148"/>
    <mergeCell ref="B149:C149"/>
    <mergeCell ref="D149:M149"/>
    <mergeCell ref="B127:C127"/>
    <mergeCell ref="D127:M127"/>
    <mergeCell ref="B131:B132"/>
    <mergeCell ref="C131:D131"/>
    <mergeCell ref="E131:F131"/>
    <mergeCell ref="G131:G132"/>
    <mergeCell ref="H131:J131"/>
    <mergeCell ref="K131:K132"/>
    <mergeCell ref="L131:L132"/>
    <mergeCell ref="M131:M132"/>
  </mergeCells>
  <phoneticPr fontId="2"/>
  <dataValidations count="9">
    <dataValidation imeMode="halfAlpha" allowBlank="1" showInputMessage="1" showErrorMessage="1" sqref="D13 D11 H18:K28 H41:K51 H64:K74 M18:M19 M41:M42 M64:M65 H156:K166 M156:M157 H87:K97 M87:M88 H110:K120 M110:M111 H133:K143 M133:M134 H179:K189 M179:M180"/>
    <dataValidation type="list" allowBlank="1" showInputMessage="1" showErrorMessage="1" sqref="G18:G28 G156:G166 G133:G143 G110:G120 G87:G97 G64:G74 G41:G51 G179:G189">
      <formula1>$R$3:$R$4</formula1>
    </dataValidation>
    <dataValidation type="list" imeMode="halfAlpha" allowBlank="1" showInputMessage="1" showErrorMessage="1" sqref="L18:L28 L156:L166 L133:L143 L110:L120 L87:L97 L41:L51 L64:L74 L179:L189">
      <formula1>$Q$3:$Q$4</formula1>
    </dataValidation>
    <dataValidation type="list" imeMode="halfAlpha" allowBlank="1" showInputMessage="1" showErrorMessage="1" sqref="M43:M51 M158:M166 M135:M143 M112:M120 M89:M97 M20:M28 M66:M74 M181:M189">
      <formula1>$P$3:$P$4</formula1>
    </dataValidation>
    <dataValidation type="list" allowBlank="1" showInputMessage="1" showErrorMessage="1" sqref="E4">
      <formula1>$P$6:$P$7</formula1>
    </dataValidation>
    <dataValidation type="list" allowBlank="1" showInputMessage="1" showErrorMessage="1" sqref="D56 D171 D148 D125 D102 D79 D33">
      <formula1>$T$3:$T$10</formula1>
    </dataValidation>
    <dataValidation type="list" allowBlank="1" showInputMessage="1" showErrorMessage="1" sqref="G4:H4">
      <formula1>$R$6:$R$17</formula1>
    </dataValidation>
    <dataValidation type="list" allowBlank="1" showInputMessage="1" showErrorMessage="1" sqref="K4">
      <formula1>$Q$6:$Q$36</formula1>
    </dataValidation>
    <dataValidation type="list" allowBlank="1" showInputMessage="1" showErrorMessage="1" sqref="D6:M6">
      <formula1>$T$3:$T$8</formula1>
    </dataValidation>
  </dataValidations>
  <pageMargins left="0.78740157480314965" right="0.39370078740157483" top="0.78740157480314965" bottom="0.39370078740157483" header="0.31496062992125984" footer="0.31496062992125984"/>
  <pageSetup paperSize="9" orientation="portrait" horizontalDpi="4294967293" verticalDpi="4294967293" r:id="rId1"/>
  <rowBreaks count="7" manualBreakCount="7">
    <brk id="29" max="16383" man="1"/>
    <brk id="52" max="16383" man="1"/>
    <brk id="75" max="16383" man="1"/>
    <brk id="98" max="16383" man="1"/>
    <brk id="121" max="16383" man="1"/>
    <brk id="144" max="16383" man="1"/>
    <brk id="16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4"/>
  <sheetViews>
    <sheetView showGridLines="0" zoomScaleNormal="100" workbookViewId="0">
      <selection sqref="A1:J1"/>
    </sheetView>
  </sheetViews>
  <sheetFormatPr defaultColWidth="0" defaultRowHeight="13.2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255" width="9" hidden="1" customWidth="1"/>
    <col min="256" max="16384" width="20.44140625" hidden="1"/>
  </cols>
  <sheetData>
    <row r="1" spans="1:13" ht="16.2">
      <c r="A1" s="117" t="s">
        <v>191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3" ht="25.5" customHeight="1">
      <c r="B3" s="2"/>
    </row>
    <row r="4" spans="1:13" ht="7.5" customHeight="1"/>
    <row r="5" spans="1:13" ht="22.5" customHeight="1">
      <c r="A5" s="32" t="str">
        <f>入力!B5</f>
        <v>クラブ名</v>
      </c>
      <c r="B5" s="128" t="str">
        <f>IF(入力!D6="","",入力!D6)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05" t="str">
        <f>IF(入力!D7="","",入力!D7)</f>
        <v/>
      </c>
      <c r="C6" s="106"/>
      <c r="D6" s="106"/>
      <c r="E6" s="106"/>
      <c r="F6" s="106"/>
      <c r="G6" s="106"/>
      <c r="H6" s="106"/>
      <c r="I6" s="106"/>
      <c r="J6" s="107"/>
    </row>
    <row r="7" spans="1:13" ht="22.5" customHeight="1">
      <c r="A7" s="32" t="s">
        <v>130</v>
      </c>
      <c r="B7" s="102" t="str">
        <f>IF(入力!D8="","",入力!D8)</f>
        <v/>
      </c>
      <c r="C7" s="103"/>
      <c r="D7" s="103"/>
      <c r="E7" s="104"/>
      <c r="F7" s="38" t="s">
        <v>131</v>
      </c>
      <c r="G7" s="108" t="str">
        <f>IF(入力!D9="","",入力!D9)</f>
        <v>(※省略可)</v>
      </c>
      <c r="H7" s="109"/>
      <c r="I7" s="109"/>
      <c r="J7" s="110"/>
    </row>
    <row r="8" spans="1:13" ht="22.5" customHeight="1">
      <c r="A8" s="32" t="s">
        <v>77</v>
      </c>
      <c r="B8" s="118" t="str">
        <f>IF(入力!D10="","",入力!D10)</f>
        <v/>
      </c>
      <c r="C8" s="119"/>
      <c r="D8" s="119"/>
      <c r="E8" s="120"/>
      <c r="F8" s="32" t="s">
        <v>76</v>
      </c>
      <c r="G8" s="118" t="str">
        <f>IF(入力!D13="","",入力!D13)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IF(入力!D12="","","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">
        <v>183</v>
      </c>
      <c r="M11" s="12"/>
    </row>
    <row r="12" spans="1:13" ht="13.5" customHeight="1">
      <c r="A12" s="121" t="s">
        <v>123</v>
      </c>
      <c r="B12" s="124" t="str">
        <f>IF(入力!F18="","",入力!E18&amp;" "&amp;入力!F18)</f>
        <v/>
      </c>
      <c r="C12" s="124"/>
      <c r="D12" s="124"/>
      <c r="E12" s="116" t="str">
        <f>IF(入力!G18="","",入力!G18)</f>
        <v/>
      </c>
      <c r="F12" s="121" t="str">
        <f>IF(入力!J18="","",入力!H18&amp;"/"&amp;入力!I18&amp;"/"&amp;入力!J18)</f>
        <v/>
      </c>
      <c r="G12" s="116" t="str">
        <f>IF(F12="","",DATEDIF(F12,J34,"Y"))</f>
        <v/>
      </c>
      <c r="H12" s="116" t="str">
        <f>IF(入力!K18="","",入力!K18)</f>
        <v/>
      </c>
      <c r="I12" s="116"/>
      <c r="J12" s="116" t="str">
        <f>IF(入力!L18="","",入力!L18)</f>
        <v/>
      </c>
    </row>
    <row r="13" spans="1:13" ht="27" customHeight="1">
      <c r="A13" s="113"/>
      <c r="B13" s="123" t="str">
        <f>IF(入力!D18="","",入力!C18&amp;" "&amp;入力!D18)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IF(入力!F19="","",入力!E19&amp;" "&amp;入力!F19)</f>
        <v/>
      </c>
      <c r="C14" s="122"/>
      <c r="D14" s="122"/>
      <c r="E14" s="111" t="str">
        <f>IF(入力!G19="","",入力!G19)</f>
        <v/>
      </c>
      <c r="F14" s="113" t="str">
        <f>IF(入力!J19="","",入力!H19&amp;"/"&amp;入力!I19&amp;"/"&amp;入力!J19)</f>
        <v/>
      </c>
      <c r="G14" s="111" t="str">
        <f>IF(F14="","",DATEDIF(F14,J34,"Y"))</f>
        <v/>
      </c>
      <c r="H14" s="111" t="str">
        <f>IF(入力!K19="","",入力!K19)</f>
        <v/>
      </c>
      <c r="I14" s="111"/>
      <c r="J14" s="111" t="str">
        <f>IF(入力!L19="","",入力!L19)</f>
        <v/>
      </c>
    </row>
    <row r="15" spans="1:13" ht="27" customHeight="1">
      <c r="A15" s="113"/>
      <c r="B15" s="123" t="str">
        <f>IF(入力!D19="","",入力!C19&amp;" "&amp;入力!D19)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 t="str">
        <f>IF(入力!$M$20="補強","※補強選手","")</f>
        <v/>
      </c>
      <c r="B16" s="122" t="str">
        <f>IF(入力!F20="","",入力!E20&amp;" "&amp;入力!F20)</f>
        <v/>
      </c>
      <c r="C16" s="122"/>
      <c r="D16" s="122"/>
      <c r="E16" s="111" t="str">
        <f>IF(入力!G20="","",入力!G20)</f>
        <v/>
      </c>
      <c r="F16" s="113" t="str">
        <f>IF(入力!J20="","",入力!H20&amp;"/"&amp;入力!I20&amp;"/"&amp;入力!J20)</f>
        <v/>
      </c>
      <c r="G16" s="111" t="str">
        <f>IF(F16="","",DATEDIF(F16,J34,"Y"))</f>
        <v/>
      </c>
      <c r="H16" s="111" t="str">
        <f>IF(入力!K20="","",入力!K20)</f>
        <v/>
      </c>
      <c r="I16" s="111"/>
      <c r="J16" s="111" t="str">
        <f>IF(入力!L20="","",入力!L20)</f>
        <v/>
      </c>
    </row>
    <row r="17" spans="1:10" ht="27" customHeight="1">
      <c r="A17" s="16" t="s">
        <v>12</v>
      </c>
      <c r="B17" s="123" t="str">
        <f>IF(入力!D20="","",入力!C20&amp;" "&amp;入力!D20)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 t="str">
        <f>IF(入力!$M$21="補強","※補強選手","")</f>
        <v/>
      </c>
      <c r="B18" s="122" t="str">
        <f>IF(入力!F21="","",入力!E21&amp;" "&amp;入力!F21)</f>
        <v/>
      </c>
      <c r="C18" s="122"/>
      <c r="D18" s="122"/>
      <c r="E18" s="111" t="str">
        <f>IF(入力!G21="","",入力!G21)</f>
        <v/>
      </c>
      <c r="F18" s="113" t="str">
        <f>IF(入力!J21="","",入力!H21&amp;"/"&amp;入力!I21&amp;"/"&amp;入力!J21)</f>
        <v/>
      </c>
      <c r="G18" s="111" t="str">
        <f>IF(F18="","",DATEDIF(F18,J34,"Y"))</f>
        <v/>
      </c>
      <c r="H18" s="111" t="str">
        <f>IF(入力!K21="","",入力!K21)</f>
        <v/>
      </c>
      <c r="I18" s="111"/>
      <c r="J18" s="111" t="str">
        <f>IF(入力!L21="","",入力!L21)</f>
        <v/>
      </c>
    </row>
    <row r="19" spans="1:10" ht="27" customHeight="1">
      <c r="A19" s="16" t="s">
        <v>11</v>
      </c>
      <c r="B19" s="123" t="str">
        <f>IF(入力!D21="","",入力!C21&amp;" "&amp;入力!D21)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 t="str">
        <f>IF(入力!$M$22="補強","※補強選手","")</f>
        <v/>
      </c>
      <c r="B20" s="122" t="str">
        <f>IF(入力!F22="","",入力!E22&amp;" "&amp;入力!F22)</f>
        <v/>
      </c>
      <c r="C20" s="122"/>
      <c r="D20" s="122"/>
      <c r="E20" s="111" t="str">
        <f>IF(入力!G22="","",入力!G22)</f>
        <v/>
      </c>
      <c r="F20" s="113" t="str">
        <f>IF(入力!J22="","",入力!H22&amp;"/"&amp;入力!I22&amp;"/"&amp;入力!J22)</f>
        <v/>
      </c>
      <c r="G20" s="111" t="str">
        <f>IF(F20="","",DATEDIF(F20,J34,"Y"))</f>
        <v/>
      </c>
      <c r="H20" s="111" t="str">
        <f>IF(入力!K22="","",入力!K22)</f>
        <v/>
      </c>
      <c r="I20" s="111"/>
      <c r="J20" s="111" t="str">
        <f>IF(入力!L22="","",入力!L22)</f>
        <v/>
      </c>
    </row>
    <row r="21" spans="1:10" ht="27" customHeight="1">
      <c r="A21" s="16" t="s">
        <v>13</v>
      </c>
      <c r="B21" s="123" t="str">
        <f>IF(入力!D22="","",入力!C22&amp;" "&amp;入力!D22)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 t="str">
        <f>IF(入力!$M$23="補強","※補強選手","")</f>
        <v/>
      </c>
      <c r="B22" s="122" t="str">
        <f>IF(入力!F23="","",入力!E23&amp;" "&amp;入力!F23)</f>
        <v/>
      </c>
      <c r="C22" s="122"/>
      <c r="D22" s="122"/>
      <c r="E22" s="111" t="str">
        <f>IF(入力!G23="","",入力!G23)</f>
        <v/>
      </c>
      <c r="F22" s="113" t="str">
        <f>IF(入力!J23="","",入力!H23&amp;"/"&amp;入力!I23&amp;"/"&amp;入力!J23)</f>
        <v/>
      </c>
      <c r="G22" s="111" t="str">
        <f>IF(F22="","",DATEDIF(F22,J34,"Y"))</f>
        <v/>
      </c>
      <c r="H22" s="111" t="str">
        <f>IF(入力!K23="","",入力!K23)</f>
        <v/>
      </c>
      <c r="I22" s="111"/>
      <c r="J22" s="111" t="str">
        <f>IF(入力!L23="","",入力!L23)</f>
        <v/>
      </c>
    </row>
    <row r="23" spans="1:10" ht="27" customHeight="1">
      <c r="A23" s="16" t="s">
        <v>14</v>
      </c>
      <c r="B23" s="123" t="str">
        <f>IF(入力!D23="","",入力!C23&amp;" "&amp;入力!D23)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 t="str">
        <f>IF(入力!$M$24="補強","※補強選手","")</f>
        <v/>
      </c>
      <c r="B24" s="122" t="str">
        <f>IF(入力!F24="","",入力!E24&amp;" "&amp;入力!F24)</f>
        <v/>
      </c>
      <c r="C24" s="122"/>
      <c r="D24" s="122"/>
      <c r="E24" s="111" t="str">
        <f>IF(入力!G24="","",入力!G24)</f>
        <v/>
      </c>
      <c r="F24" s="113" t="str">
        <f>IF(入力!J24="","",入力!H24&amp;"/"&amp;入力!I24&amp;"/"&amp;入力!J24)</f>
        <v/>
      </c>
      <c r="G24" s="111" t="str">
        <f>IF(F24="","",DATEDIF(F24,J34,"Y"))</f>
        <v/>
      </c>
      <c r="H24" s="111" t="str">
        <f>IF(入力!K24="","",入力!K24)</f>
        <v/>
      </c>
      <c r="I24" s="111"/>
      <c r="J24" s="111" t="str">
        <f>IF(入力!L24="","",入力!L24)</f>
        <v/>
      </c>
    </row>
    <row r="25" spans="1:10" ht="27" customHeight="1">
      <c r="A25" s="16" t="s">
        <v>15</v>
      </c>
      <c r="B25" s="123" t="str">
        <f>IF(入力!D24="","",入力!C24&amp;" "&amp;入力!D24)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 t="str">
        <f>IF(入力!$M$25="補強","※補強選手","")</f>
        <v/>
      </c>
      <c r="B26" s="122" t="str">
        <f>IF(入力!F25="","",入力!E25&amp;" "&amp;入力!F25)</f>
        <v/>
      </c>
      <c r="C26" s="122"/>
      <c r="D26" s="122"/>
      <c r="E26" s="111" t="str">
        <f>IF(入力!G25="","",入力!G25)</f>
        <v/>
      </c>
      <c r="F26" s="113" t="str">
        <f>IF(入力!J25="","",入力!H25&amp;"/"&amp;入力!I25&amp;"/"&amp;入力!J25)</f>
        <v/>
      </c>
      <c r="G26" s="111" t="str">
        <f>IF(F26="","",DATEDIF(F26,J34,"Y"))</f>
        <v/>
      </c>
      <c r="H26" s="111" t="str">
        <f>IF(入力!K25="","",入力!K25)</f>
        <v/>
      </c>
      <c r="I26" s="111"/>
      <c r="J26" s="111" t="str">
        <f>IF(入力!L25="","",入力!L25)</f>
        <v/>
      </c>
    </row>
    <row r="27" spans="1:10" ht="27" customHeight="1">
      <c r="A27" s="16" t="s">
        <v>16</v>
      </c>
      <c r="B27" s="123" t="str">
        <f>IF(入力!D25="","",入力!C25&amp;" "&amp;入力!D25)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 t="str">
        <f>IF(入力!$M$26="補強","※補強選手","")</f>
        <v/>
      </c>
      <c r="B28" s="122" t="str">
        <f>IF(入力!F26="","",入力!E26&amp;" "&amp;入力!F26)</f>
        <v/>
      </c>
      <c r="C28" s="122"/>
      <c r="D28" s="122"/>
      <c r="E28" s="111" t="str">
        <f>IF(入力!G26="","",入力!G26)</f>
        <v/>
      </c>
      <c r="F28" s="113" t="str">
        <f>IF(入力!J26="","",入力!H26&amp;"/"&amp;入力!I26&amp;"/"&amp;入力!J26)</f>
        <v/>
      </c>
      <c r="G28" s="111" t="str">
        <f>IF(F28="","",DATEDIF(F28,J34,"Y"))</f>
        <v/>
      </c>
      <c r="H28" s="111" t="str">
        <f>IF(入力!K26="","",入力!K26)</f>
        <v/>
      </c>
      <c r="I28" s="111"/>
      <c r="J28" s="111" t="str">
        <f>IF(入力!L26="","",入力!L26)</f>
        <v/>
      </c>
    </row>
    <row r="29" spans="1:10" ht="27" customHeight="1">
      <c r="A29" s="16" t="s">
        <v>17</v>
      </c>
      <c r="B29" s="123" t="str">
        <f>IF(入力!D26="","",入力!C26&amp;" "&amp;入力!D26)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 t="str">
        <f>IF(入力!$M$27="補強","※補強選手","")</f>
        <v/>
      </c>
      <c r="B30" s="122" t="str">
        <f>IF(入力!F27="","",入力!E27&amp;" "&amp;入力!F27)</f>
        <v/>
      </c>
      <c r="C30" s="122"/>
      <c r="D30" s="122"/>
      <c r="E30" s="111" t="str">
        <f>IF(入力!G27="","",入力!G27)</f>
        <v/>
      </c>
      <c r="F30" s="113" t="str">
        <f>IF(入力!J27="","",入力!H27&amp;"/"&amp;入力!I27&amp;"/"&amp;入力!J27)</f>
        <v/>
      </c>
      <c r="G30" s="111" t="str">
        <f>IF(F30="","",DATEDIF(F30,J34,"Y"))</f>
        <v/>
      </c>
      <c r="H30" s="111" t="str">
        <f>IF(入力!K27="","",入力!K27)</f>
        <v/>
      </c>
      <c r="I30" s="111"/>
      <c r="J30" s="111" t="str">
        <f>IF(入力!L27="","",入力!L27)</f>
        <v/>
      </c>
    </row>
    <row r="31" spans="1:10" ht="27" customHeight="1">
      <c r="A31" s="16" t="s">
        <v>126</v>
      </c>
      <c r="B31" s="123" t="str">
        <f>IF(入力!D27="","",入力!C27&amp;" "&amp;入力!D27)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 t="str">
        <f>IF(入力!$M$28="補強","※補強選手","")</f>
        <v/>
      </c>
      <c r="B32" s="122" t="str">
        <f>IF(入力!F28="","",入力!E28&amp;" "&amp;入力!F28)</f>
        <v/>
      </c>
      <c r="C32" s="122"/>
      <c r="D32" s="122"/>
      <c r="E32" s="111" t="str">
        <f>IF(入力!G28="","",入力!G28)</f>
        <v/>
      </c>
      <c r="F32" s="113" t="str">
        <f>IF(入力!J28="","",入力!H28&amp;"/"&amp;入力!I28&amp;"/"&amp;入力!J28)</f>
        <v/>
      </c>
      <c r="G32" s="111" t="str">
        <f>IF(F32="","",DATEDIF(F32,J34,"Y"))</f>
        <v/>
      </c>
      <c r="H32" s="111" t="str">
        <f>IF(入力!K28="","",入力!K28)</f>
        <v/>
      </c>
      <c r="I32" s="111"/>
      <c r="J32" s="111" t="str">
        <f>IF(入力!L28="","",入力!L28)</f>
        <v/>
      </c>
    </row>
    <row r="33" spans="1:10" ht="27" customHeight="1">
      <c r="A33" s="20" t="s">
        <v>127</v>
      </c>
      <c r="B33" s="131" t="str">
        <f>IF(入力!D28="","",入力!C28&amp;" "&amp;入力!D28)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IF(入力!K4="","","平成"&amp;入力!E4&amp;"年"&amp;入力!G4&amp;"月"&amp;入力!K4&amp;"日")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2">
    <mergeCell ref="D42:H42"/>
    <mergeCell ref="H34:I34"/>
    <mergeCell ref="D40:H40"/>
    <mergeCell ref="B5:J5"/>
    <mergeCell ref="B16:D16"/>
    <mergeCell ref="B17:D17"/>
    <mergeCell ref="B18:D18"/>
    <mergeCell ref="B19:D19"/>
    <mergeCell ref="B20:D20"/>
    <mergeCell ref="B21:D21"/>
    <mergeCell ref="B32:D32"/>
    <mergeCell ref="B33:D33"/>
    <mergeCell ref="B22:D22"/>
    <mergeCell ref="B23:D23"/>
    <mergeCell ref="B24:D24"/>
    <mergeCell ref="B25:D25"/>
    <mergeCell ref="A12:A13"/>
    <mergeCell ref="A14:A15"/>
    <mergeCell ref="G12:G13"/>
    <mergeCell ref="G14:G15"/>
    <mergeCell ref="B12:D12"/>
    <mergeCell ref="B13:D13"/>
    <mergeCell ref="B14:D14"/>
    <mergeCell ref="B15:D15"/>
    <mergeCell ref="E12:E13"/>
    <mergeCell ref="E14:E15"/>
    <mergeCell ref="B30:D30"/>
    <mergeCell ref="B31:D31"/>
    <mergeCell ref="E16:E17"/>
    <mergeCell ref="E18:E19"/>
    <mergeCell ref="E20:E21"/>
    <mergeCell ref="E22:E23"/>
    <mergeCell ref="E24:E25"/>
    <mergeCell ref="B26:D26"/>
    <mergeCell ref="B27:D27"/>
    <mergeCell ref="E26:E27"/>
    <mergeCell ref="B28:D28"/>
    <mergeCell ref="B29:D29"/>
    <mergeCell ref="J14:J15"/>
    <mergeCell ref="J16:J17"/>
    <mergeCell ref="J18:J19"/>
    <mergeCell ref="F12:F13"/>
    <mergeCell ref="F14:F15"/>
    <mergeCell ref="F16:F17"/>
    <mergeCell ref="F18:F19"/>
    <mergeCell ref="G18:G19"/>
    <mergeCell ref="A1:J1"/>
    <mergeCell ref="B8:E8"/>
    <mergeCell ref="G8:J8"/>
    <mergeCell ref="B9:J9"/>
    <mergeCell ref="F26:F27"/>
    <mergeCell ref="H12:I13"/>
    <mergeCell ref="H14:I15"/>
    <mergeCell ref="H16:I17"/>
    <mergeCell ref="H18:I19"/>
    <mergeCell ref="J20:J21"/>
    <mergeCell ref="G24:G25"/>
    <mergeCell ref="H24:I25"/>
    <mergeCell ref="G22:G23"/>
    <mergeCell ref="J26:J27"/>
    <mergeCell ref="G26:G27"/>
    <mergeCell ref="J22:J23"/>
    <mergeCell ref="H20:I21"/>
    <mergeCell ref="H22:I23"/>
    <mergeCell ref="F20:F21"/>
    <mergeCell ref="F28:F29"/>
    <mergeCell ref="G20:G21"/>
    <mergeCell ref="J28:J29"/>
    <mergeCell ref="J30:J31"/>
    <mergeCell ref="J24:J25"/>
    <mergeCell ref="F22:F23"/>
    <mergeCell ref="F24:F25"/>
    <mergeCell ref="G28:G29"/>
    <mergeCell ref="H26:I27"/>
    <mergeCell ref="H28:I29"/>
    <mergeCell ref="F30:F31"/>
    <mergeCell ref="B7:E7"/>
    <mergeCell ref="B6:J6"/>
    <mergeCell ref="G7:J7"/>
    <mergeCell ref="G16:G17"/>
    <mergeCell ref="H32:I33"/>
    <mergeCell ref="J32:J33"/>
    <mergeCell ref="E28:E29"/>
    <mergeCell ref="E30:E31"/>
    <mergeCell ref="E32:E33"/>
    <mergeCell ref="H30:I31"/>
    <mergeCell ref="F32:F33"/>
    <mergeCell ref="G32:G33"/>
    <mergeCell ref="G30:G31"/>
    <mergeCell ref="B11:D11"/>
    <mergeCell ref="H11:I11"/>
    <mergeCell ref="J12:J13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>
      <selection sqref="A1:J1"/>
    </sheetView>
  </sheetViews>
  <sheetFormatPr defaultColWidth="0" defaultRowHeight="13.2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16384" width="9" hidden="1"/>
  </cols>
  <sheetData>
    <row r="1" spans="1:13" ht="16.2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IF(入力!D33="","",入力!D33)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05" t="str">
        <f>IF(入力!D34="","",入力!D34)</f>
        <v/>
      </c>
      <c r="C6" s="106"/>
      <c r="D6" s="106"/>
      <c r="E6" s="106"/>
      <c r="F6" s="106"/>
      <c r="G6" s="106"/>
      <c r="H6" s="106"/>
      <c r="I6" s="106"/>
      <c r="J6" s="107"/>
    </row>
    <row r="7" spans="1:13" ht="22.5" customHeight="1">
      <c r="A7" s="32" t="s">
        <v>130</v>
      </c>
      <c r="B7" s="102" t="str">
        <f>IF(入力!D35="","",入力!D35)</f>
        <v/>
      </c>
      <c r="C7" s="103"/>
      <c r="D7" s="103"/>
      <c r="E7" s="104"/>
      <c r="F7" s="38" t="s">
        <v>131</v>
      </c>
      <c r="G7" s="108" t="str">
        <f>IF(入力!D36="","",入力!D36)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IF(入力!D33="","",入力!D10)</f>
        <v/>
      </c>
      <c r="C8" s="119"/>
      <c r="D8" s="119"/>
      <c r="E8" s="120"/>
      <c r="F8" s="32" t="s">
        <v>76</v>
      </c>
      <c r="G8" s="118" t="str">
        <f>IF(入力!D33="","",入力!D13)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IF(入力!D33="","","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IF(入力!F41="","",入力!E41&amp;" "&amp;入力!F41)</f>
        <v/>
      </c>
      <c r="C12" s="124"/>
      <c r="D12" s="124"/>
      <c r="E12" s="116" t="str">
        <f>IF(入力!G41="","",入力!G41)</f>
        <v/>
      </c>
      <c r="F12" s="121" t="str">
        <f>IF(入力!J41="","",入力!H41&amp;"/"&amp;入力!I41&amp;"/"&amp;入力!J41)</f>
        <v/>
      </c>
      <c r="G12" s="116" t="str">
        <f>IF(F12="","",DATEDIF(F12,J34,"Y"))</f>
        <v/>
      </c>
      <c r="H12" s="116" t="str">
        <f>IF(入力!K41="","",入力!K41)</f>
        <v/>
      </c>
      <c r="I12" s="116"/>
      <c r="J12" s="116" t="str">
        <f>IF(入力!L41="","",入力!L41)</f>
        <v/>
      </c>
    </row>
    <row r="13" spans="1:13" ht="27" customHeight="1">
      <c r="A13" s="113"/>
      <c r="B13" s="123" t="str">
        <f>IF(入力!D41="","",入力!C41&amp;" "&amp;入力!D41)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IF(入力!F42="","",入力!E42&amp;" "&amp;入力!F42)</f>
        <v/>
      </c>
      <c r="C14" s="122"/>
      <c r="D14" s="122"/>
      <c r="E14" s="111" t="str">
        <f>IF(入力!G42="","",入力!G42)</f>
        <v/>
      </c>
      <c r="F14" s="113" t="str">
        <f>IF(入力!J42="","",入力!H42&amp;"/"&amp;入力!I42&amp;"/"&amp;入力!J42)</f>
        <v/>
      </c>
      <c r="G14" s="111" t="str">
        <f>IF(F14="","",DATEDIF(F14,J34,"Y"))</f>
        <v/>
      </c>
      <c r="H14" s="111" t="str">
        <f>IF(入力!K42="","",入力!K42)</f>
        <v/>
      </c>
      <c r="I14" s="111"/>
      <c r="J14" s="111" t="str">
        <f>IF(入力!L42="","",入力!L42)</f>
        <v/>
      </c>
    </row>
    <row r="15" spans="1:13" ht="27" customHeight="1">
      <c r="A15" s="113"/>
      <c r="B15" s="123" t="str">
        <f>IF(入力!D42="","",入力!C42&amp;" "&amp;入力!D42)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 t="str">
        <f>IF(入力!$M$43="補強","※補強選手","")</f>
        <v/>
      </c>
      <c r="B16" s="122" t="str">
        <f>IF(入力!F43="","",入力!E43&amp;" "&amp;入力!F43)</f>
        <v/>
      </c>
      <c r="C16" s="122"/>
      <c r="D16" s="122"/>
      <c r="E16" s="111" t="str">
        <f>IF(入力!G43="","",入力!G43)</f>
        <v/>
      </c>
      <c r="F16" s="113" t="str">
        <f>IF(入力!J43="","",入力!H43&amp;"/"&amp;入力!I43&amp;"/"&amp;入力!J43)</f>
        <v/>
      </c>
      <c r="G16" s="111" t="str">
        <f>IF(F16="","",DATEDIF(F16,J34,"Y"))</f>
        <v/>
      </c>
      <c r="H16" s="111" t="str">
        <f>IF(入力!K43="","",入力!K43)</f>
        <v/>
      </c>
      <c r="I16" s="111"/>
      <c r="J16" s="111" t="str">
        <f>IF(入力!L43="","",入力!L43)</f>
        <v/>
      </c>
    </row>
    <row r="17" spans="1:10" ht="27" customHeight="1">
      <c r="A17" s="16" t="s">
        <v>12</v>
      </c>
      <c r="B17" s="123" t="str">
        <f>IF(入力!D43="","",入力!C43&amp;" "&amp;入力!D43)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 t="str">
        <f>IF(入力!$M$44="補強","※補強選手","")</f>
        <v/>
      </c>
      <c r="B18" s="122" t="str">
        <f>IF(入力!F44="","",入力!E44&amp;" "&amp;入力!F44)</f>
        <v/>
      </c>
      <c r="C18" s="122"/>
      <c r="D18" s="122"/>
      <c r="E18" s="111" t="str">
        <f>IF(入力!G44="","",入力!G44)</f>
        <v/>
      </c>
      <c r="F18" s="113" t="str">
        <f>IF(入力!J44="","",入力!H44&amp;"/"&amp;入力!I44&amp;"/"&amp;入力!J44)</f>
        <v/>
      </c>
      <c r="G18" s="111" t="str">
        <f>IF(F18="","",DATEDIF(F18,J34,"Y"))</f>
        <v/>
      </c>
      <c r="H18" s="111" t="str">
        <f>IF(入力!K44="","",入力!K44)</f>
        <v/>
      </c>
      <c r="I18" s="111"/>
      <c r="J18" s="111" t="str">
        <f>IF(入力!L44="","",入力!L44)</f>
        <v/>
      </c>
    </row>
    <row r="19" spans="1:10" ht="27" customHeight="1">
      <c r="A19" s="16" t="s">
        <v>11</v>
      </c>
      <c r="B19" s="123" t="str">
        <f>IF(入力!D44="","",入力!C44&amp;" "&amp;入力!D44)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 t="str">
        <f>IF(入力!$M$45="補強","※補強選手","")</f>
        <v/>
      </c>
      <c r="B20" s="122" t="str">
        <f>IF(入力!F45="","",入力!E45&amp;" "&amp;入力!F45)</f>
        <v/>
      </c>
      <c r="C20" s="122"/>
      <c r="D20" s="122"/>
      <c r="E20" s="111" t="str">
        <f>IF(入力!G45="","",入力!G45)</f>
        <v/>
      </c>
      <c r="F20" s="113" t="str">
        <f>IF(入力!J45="","",入力!H45&amp;"/"&amp;入力!I45&amp;"/"&amp;入力!J45)</f>
        <v/>
      </c>
      <c r="G20" s="111" t="str">
        <f>IF(F20="","",DATEDIF(F20,J34,"Y"))</f>
        <v/>
      </c>
      <c r="H20" s="111" t="str">
        <f>IF(入力!K45="","",入力!K45)</f>
        <v/>
      </c>
      <c r="I20" s="111"/>
      <c r="J20" s="111" t="str">
        <f>IF(入力!L45="","",入力!L45)</f>
        <v/>
      </c>
    </row>
    <row r="21" spans="1:10" ht="27" customHeight="1">
      <c r="A21" s="16" t="s">
        <v>13</v>
      </c>
      <c r="B21" s="123" t="str">
        <f>IF(入力!D45="","",入力!C45&amp;" "&amp;入力!D45)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 t="str">
        <f>IF(入力!$M$46="補強","※補強選手","")</f>
        <v/>
      </c>
      <c r="B22" s="122" t="str">
        <f>IF(入力!F46="","",入力!E46&amp;" "&amp;入力!F46)</f>
        <v/>
      </c>
      <c r="C22" s="122"/>
      <c r="D22" s="122"/>
      <c r="E22" s="111" t="str">
        <f>IF(入力!G46="","",入力!G46)</f>
        <v/>
      </c>
      <c r="F22" s="113" t="str">
        <f>IF(入力!J46="","",入力!H46&amp;"/"&amp;入力!I46&amp;"/"&amp;入力!J46)</f>
        <v/>
      </c>
      <c r="G22" s="111" t="str">
        <f>IF(F22="","",DATEDIF(F22,J34,"Y"))</f>
        <v/>
      </c>
      <c r="H22" s="111" t="str">
        <f>IF(入力!K46="","",入力!K46)</f>
        <v/>
      </c>
      <c r="I22" s="111"/>
      <c r="J22" s="111" t="str">
        <f>IF(入力!L46="","",入力!L46)</f>
        <v/>
      </c>
    </row>
    <row r="23" spans="1:10" ht="27" customHeight="1">
      <c r="A23" s="16" t="s">
        <v>14</v>
      </c>
      <c r="B23" s="123" t="str">
        <f>IF(入力!D46="","",入力!C46&amp;" "&amp;入力!D46)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 t="str">
        <f>IF(入力!$M$47="補強","※補強選手","")</f>
        <v/>
      </c>
      <c r="B24" s="122" t="str">
        <f>IF(入力!F47="","",入力!E47&amp;" "&amp;入力!F47)</f>
        <v/>
      </c>
      <c r="C24" s="122"/>
      <c r="D24" s="122"/>
      <c r="E24" s="111" t="str">
        <f>IF(入力!G47="","",入力!G47)</f>
        <v/>
      </c>
      <c r="F24" s="113" t="str">
        <f>IF(入力!J47="","",入力!H47&amp;"/"&amp;入力!I47&amp;"/"&amp;入力!J47)</f>
        <v/>
      </c>
      <c r="G24" s="111" t="str">
        <f>IF(F24="","",DATEDIF(F24,J34,"Y"))</f>
        <v/>
      </c>
      <c r="H24" s="111" t="str">
        <f>IF(入力!K47="","",入力!K47)</f>
        <v/>
      </c>
      <c r="I24" s="111"/>
      <c r="J24" s="111" t="str">
        <f>IF(入力!L47="","",入力!L47)</f>
        <v/>
      </c>
    </row>
    <row r="25" spans="1:10" ht="27" customHeight="1">
      <c r="A25" s="16" t="s">
        <v>15</v>
      </c>
      <c r="B25" s="123" t="str">
        <f>IF(入力!D47="","",入力!C47&amp;" "&amp;入力!D47)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 t="str">
        <f>IF(入力!$M$48="補強","※補強選手","")</f>
        <v/>
      </c>
      <c r="B26" s="122" t="str">
        <f>IF(入力!F48="","",入力!E48&amp;" "&amp;入力!F48)</f>
        <v/>
      </c>
      <c r="C26" s="122"/>
      <c r="D26" s="122"/>
      <c r="E26" s="111" t="str">
        <f>IF(入力!G48="","",入力!G48)</f>
        <v/>
      </c>
      <c r="F26" s="113" t="str">
        <f>IF(入力!J48="","",入力!H48&amp;"/"&amp;入力!I48&amp;"/"&amp;入力!J48)</f>
        <v/>
      </c>
      <c r="G26" s="111" t="str">
        <f>IF(F26="","",DATEDIF(F26,J34,"Y"))</f>
        <v/>
      </c>
      <c r="H26" s="111" t="str">
        <f>IF(入力!K48="","",入力!K48)</f>
        <v/>
      </c>
      <c r="I26" s="111"/>
      <c r="J26" s="111" t="str">
        <f>IF(入力!L48="","",入力!L48)</f>
        <v/>
      </c>
    </row>
    <row r="27" spans="1:10" ht="27" customHeight="1">
      <c r="A27" s="16" t="s">
        <v>16</v>
      </c>
      <c r="B27" s="123" t="str">
        <f>IF(入力!D48="","",入力!C48&amp;" "&amp;入力!D48)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 t="str">
        <f>IF(入力!$M$49="補強","※補強選手","")</f>
        <v/>
      </c>
      <c r="B28" s="122" t="str">
        <f>IF(入力!F49="","",入力!E49&amp;" "&amp;入力!F49)</f>
        <v/>
      </c>
      <c r="C28" s="122"/>
      <c r="D28" s="122"/>
      <c r="E28" s="111" t="str">
        <f>IF(入力!G49="","",入力!G49)</f>
        <v/>
      </c>
      <c r="F28" s="113" t="str">
        <f>IF(入力!J49="","",入力!H49&amp;"/"&amp;入力!I49&amp;"/"&amp;入力!J49)</f>
        <v/>
      </c>
      <c r="G28" s="111" t="str">
        <f>IF(F28="","",DATEDIF(F28,J34,"Y"))</f>
        <v/>
      </c>
      <c r="H28" s="111" t="str">
        <f>IF(入力!K49="","",入力!K49)</f>
        <v/>
      </c>
      <c r="I28" s="111"/>
      <c r="J28" s="111" t="str">
        <f>IF(入力!L49="","",入力!L49)</f>
        <v/>
      </c>
    </row>
    <row r="29" spans="1:10" ht="27" customHeight="1">
      <c r="A29" s="16" t="s">
        <v>17</v>
      </c>
      <c r="B29" s="123" t="str">
        <f>IF(入力!D49="","",入力!C49&amp;" "&amp;入力!D49)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 t="str">
        <f>IF(入力!$M$50="補強","※補強選手","")</f>
        <v/>
      </c>
      <c r="B30" s="122" t="str">
        <f>IF(入力!F50="","",入力!E50&amp;" "&amp;入力!F50)</f>
        <v/>
      </c>
      <c r="C30" s="122"/>
      <c r="D30" s="122"/>
      <c r="E30" s="111" t="str">
        <f>IF(入力!G50="","",入力!G50)</f>
        <v/>
      </c>
      <c r="F30" s="113" t="str">
        <f>IF(入力!J50="","",入力!H50&amp;"/"&amp;入力!I50&amp;"/"&amp;入力!J50)</f>
        <v/>
      </c>
      <c r="G30" s="111" t="str">
        <f>IF(F30="","",DATEDIF(F30,J34,"Y"))</f>
        <v/>
      </c>
      <c r="H30" s="111" t="str">
        <f>IF(入力!K50="","",入力!K50)</f>
        <v/>
      </c>
      <c r="I30" s="111"/>
      <c r="J30" s="111" t="str">
        <f>IF(入力!L50="","",入力!L50)</f>
        <v/>
      </c>
    </row>
    <row r="31" spans="1:10" ht="27" customHeight="1">
      <c r="A31" s="16" t="str">
        <f>入力!B50</f>
        <v>選手８</v>
      </c>
      <c r="B31" s="123" t="str">
        <f>IF(入力!D50="","",入力!C50&amp;" "&amp;入力!D50)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 t="str">
        <f>IF(入力!$M$51="補強","※補強選手","")</f>
        <v/>
      </c>
      <c r="B32" s="122" t="str">
        <f>IF(入力!F51="","",入力!E51&amp;" "&amp;入力!F51)</f>
        <v/>
      </c>
      <c r="C32" s="122"/>
      <c r="D32" s="122"/>
      <c r="E32" s="111" t="str">
        <f>IF(入力!G51="","",入力!G51)</f>
        <v/>
      </c>
      <c r="F32" s="113" t="str">
        <f>IF(入力!J51="","",入力!H51&amp;"/"&amp;入力!I51&amp;"/"&amp;入力!J51)</f>
        <v/>
      </c>
      <c r="G32" s="111" t="str">
        <f>IF(F32="","",DATEDIF(F32,J34,"Y"))</f>
        <v/>
      </c>
      <c r="H32" s="111" t="str">
        <f>IF(入力!K51="","",入力!K51)</f>
        <v/>
      </c>
      <c r="I32" s="111"/>
      <c r="J32" s="111" t="str">
        <f>IF(入力!L51="","",入力!L51)</f>
        <v/>
      </c>
    </row>
    <row r="33" spans="1:10" ht="27" customHeight="1">
      <c r="A33" s="20" t="str">
        <f>入力!B51</f>
        <v>選手９</v>
      </c>
      <c r="B33" s="131" t="str">
        <f>IF(入力!D51="","",入力!C51&amp;" "&amp;入力!D51)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D42:H42"/>
    <mergeCell ref="H34:I34"/>
    <mergeCell ref="D40:H40"/>
    <mergeCell ref="H30:I31"/>
    <mergeCell ref="B31:D31"/>
    <mergeCell ref="B32:D32"/>
    <mergeCell ref="E32:E33"/>
    <mergeCell ref="F32:F33"/>
    <mergeCell ref="G32:G33"/>
    <mergeCell ref="H32:I33"/>
    <mergeCell ref="J32:J33"/>
    <mergeCell ref="B29:D29"/>
    <mergeCell ref="B30:D30"/>
    <mergeCell ref="E30:E31"/>
    <mergeCell ref="F30:F31"/>
    <mergeCell ref="G30:G31"/>
    <mergeCell ref="B33:D33"/>
    <mergeCell ref="J30:J31"/>
    <mergeCell ref="J26:J27"/>
    <mergeCell ref="B27:D27"/>
    <mergeCell ref="B28:D28"/>
    <mergeCell ref="E28:E29"/>
    <mergeCell ref="F28:F29"/>
    <mergeCell ref="G28:G29"/>
    <mergeCell ref="H28:I29"/>
    <mergeCell ref="J28:J29"/>
    <mergeCell ref="B26:D26"/>
    <mergeCell ref="E26:E27"/>
    <mergeCell ref="F26:F27"/>
    <mergeCell ref="G26:G27"/>
    <mergeCell ref="H26:I27"/>
    <mergeCell ref="J24:J25"/>
    <mergeCell ref="B25:D25"/>
    <mergeCell ref="B22:D22"/>
    <mergeCell ref="E22:E23"/>
    <mergeCell ref="F22:F23"/>
    <mergeCell ref="G22:G23"/>
    <mergeCell ref="J22:J23"/>
    <mergeCell ref="B23:D23"/>
    <mergeCell ref="H22:I23"/>
    <mergeCell ref="B24:D24"/>
    <mergeCell ref="E24:E25"/>
    <mergeCell ref="F24:F25"/>
    <mergeCell ref="G24:G25"/>
    <mergeCell ref="H24:I25"/>
    <mergeCell ref="B20:D20"/>
    <mergeCell ref="E20:E21"/>
    <mergeCell ref="F20:F21"/>
    <mergeCell ref="G20:G21"/>
    <mergeCell ref="H20:I21"/>
    <mergeCell ref="J20:J21"/>
    <mergeCell ref="B21:D21"/>
    <mergeCell ref="H14:I15"/>
    <mergeCell ref="J18:J19"/>
    <mergeCell ref="B19:D19"/>
    <mergeCell ref="J14:J15"/>
    <mergeCell ref="B15:D15"/>
    <mergeCell ref="B16:D16"/>
    <mergeCell ref="H18:I19"/>
    <mergeCell ref="B17:D17"/>
    <mergeCell ref="B18:D18"/>
    <mergeCell ref="E18:E19"/>
    <mergeCell ref="F18:F19"/>
    <mergeCell ref="G18:G19"/>
    <mergeCell ref="E16:E17"/>
    <mergeCell ref="F16:F17"/>
    <mergeCell ref="G16:G17"/>
    <mergeCell ref="H16:I17"/>
    <mergeCell ref="J16:J17"/>
    <mergeCell ref="A14:A15"/>
    <mergeCell ref="B14:D14"/>
    <mergeCell ref="E14:E15"/>
    <mergeCell ref="F14:F15"/>
    <mergeCell ref="G14:G15"/>
    <mergeCell ref="B9:J9"/>
    <mergeCell ref="B11:D11"/>
    <mergeCell ref="H11:I11"/>
    <mergeCell ref="A12:A13"/>
    <mergeCell ref="B12:D12"/>
    <mergeCell ref="E12:E13"/>
    <mergeCell ref="F12:F13"/>
    <mergeCell ref="G12:G13"/>
    <mergeCell ref="H12:I13"/>
    <mergeCell ref="J12:J13"/>
    <mergeCell ref="B13:D13"/>
    <mergeCell ref="A1:J1"/>
    <mergeCell ref="B5:J5"/>
    <mergeCell ref="B8:E8"/>
    <mergeCell ref="G8:J8"/>
    <mergeCell ref="B7:E7"/>
    <mergeCell ref="G7:J7"/>
    <mergeCell ref="B6:J6"/>
    <mergeCell ref="A2:J3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2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16384" width="9" hidden="1"/>
  </cols>
  <sheetData>
    <row r="1" spans="1:13" ht="16.2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IF(入力!D56="","",入力!D56)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IF(入力!D57="","",入力!D57)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IF(入力!D58="","",入力!D58)</f>
        <v/>
      </c>
      <c r="C7" s="103"/>
      <c r="D7" s="103"/>
      <c r="E7" s="104"/>
      <c r="F7" s="38" t="s">
        <v>131</v>
      </c>
      <c r="G7" s="108" t="str">
        <f>IF(入力!D59="","",入力!D59)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IF(入力!D56="","",入力!D10)</f>
        <v/>
      </c>
      <c r="C8" s="119"/>
      <c r="D8" s="119"/>
      <c r="E8" s="120"/>
      <c r="F8" s="32" t="s">
        <v>76</v>
      </c>
      <c r="G8" s="118" t="str">
        <f>IF(入力!D56="","",入力!D13)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IF(入力!D56="","","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IF(入力!F64="","",入力!E64&amp;" "&amp;入力!F64)</f>
        <v/>
      </c>
      <c r="C12" s="124"/>
      <c r="D12" s="124"/>
      <c r="E12" s="116" t="str">
        <f>IF(入力!G64="","",入力!G64)</f>
        <v/>
      </c>
      <c r="F12" s="121" t="str">
        <f>IF(入力!J64="","",入力!H64&amp;"/"&amp;入力!I64&amp;"/"&amp;入力!J64)</f>
        <v/>
      </c>
      <c r="G12" s="116" t="str">
        <f>IF(F12="","",DATEDIF(F12,J34,"Y"))</f>
        <v/>
      </c>
      <c r="H12" s="116" t="str">
        <f>IF(入力!K64="","",入力!K64)</f>
        <v/>
      </c>
      <c r="I12" s="116"/>
      <c r="J12" s="116" t="str">
        <f>IF(入力!L64="","",入力!L64)</f>
        <v/>
      </c>
    </row>
    <row r="13" spans="1:13" ht="27" customHeight="1">
      <c r="A13" s="113"/>
      <c r="B13" s="123" t="str">
        <f>IF(入力!D64="","",入力!C64&amp;" "&amp;入力!D64)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IF(入力!F65="","",入力!E65&amp;" "&amp;入力!F65)</f>
        <v/>
      </c>
      <c r="C14" s="122"/>
      <c r="D14" s="122"/>
      <c r="E14" s="111" t="str">
        <f>IF(入力!G65="","",入力!G65)</f>
        <v/>
      </c>
      <c r="F14" s="113" t="str">
        <f>IF(入力!J65="","",入力!H65&amp;"/"&amp;入力!I65&amp;"/"&amp;入力!J65)</f>
        <v/>
      </c>
      <c r="G14" s="111" t="str">
        <f>IF(F14="","",DATEDIF(F14,J34,"Y"))</f>
        <v/>
      </c>
      <c r="H14" s="111" t="str">
        <f>IF(入力!K65="","",入力!K65)</f>
        <v/>
      </c>
      <c r="I14" s="111"/>
      <c r="J14" s="111" t="str">
        <f>IF(入力!L65="","",入力!L65)</f>
        <v/>
      </c>
    </row>
    <row r="15" spans="1:13" ht="27" customHeight="1">
      <c r="A15" s="113"/>
      <c r="B15" s="123" t="str">
        <f>IF(入力!D65="","",入力!C65&amp;" "&amp;入力!D65)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IF(入力!F66="","",入力!E66&amp;" "&amp;入力!F66)</f>
        <v/>
      </c>
      <c r="C16" s="122"/>
      <c r="D16" s="122"/>
      <c r="E16" s="111" t="str">
        <f>IF(入力!G66="","",入力!G66)</f>
        <v/>
      </c>
      <c r="F16" s="113" t="str">
        <f>IF(入力!J66="","",入力!H66&amp;"/"&amp;入力!I66&amp;"/"&amp;入力!J66)</f>
        <v/>
      </c>
      <c r="G16" s="111" t="str">
        <f>IF(F16="","",DATEDIF(F16,J34,"Y"))</f>
        <v/>
      </c>
      <c r="H16" s="111" t="str">
        <f>IF(入力!K66="","",入力!K66)</f>
        <v/>
      </c>
      <c r="I16" s="111"/>
      <c r="J16" s="111" t="str">
        <f>IF(入力!L66="","",入力!L66)</f>
        <v/>
      </c>
    </row>
    <row r="17" spans="1:10" ht="27" customHeight="1">
      <c r="A17" s="16" t="s">
        <v>12</v>
      </c>
      <c r="B17" s="123" t="str">
        <f>IF(入力!D66="","",入力!C66&amp;" "&amp;入力!D66)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IF(入力!F67="","",入力!E67&amp;" "&amp;入力!F67)</f>
        <v/>
      </c>
      <c r="C18" s="122"/>
      <c r="D18" s="122"/>
      <c r="E18" s="111" t="str">
        <f>IF(入力!G67="","",入力!G67)</f>
        <v/>
      </c>
      <c r="F18" s="113" t="str">
        <f>IF(入力!J67="","",入力!H67&amp;"/"&amp;入力!I67&amp;"/"&amp;入力!J67)</f>
        <v/>
      </c>
      <c r="G18" s="111" t="str">
        <f>IF(F18="","",DATEDIF(F18,J34,"Y"))</f>
        <v/>
      </c>
      <c r="H18" s="111" t="str">
        <f>IF(入力!K67="","",入力!K67)</f>
        <v/>
      </c>
      <c r="I18" s="111"/>
      <c r="J18" s="111" t="str">
        <f>IF(入力!L67="","",入力!L67)</f>
        <v/>
      </c>
    </row>
    <row r="19" spans="1:10" ht="27" customHeight="1">
      <c r="A19" s="16" t="s">
        <v>11</v>
      </c>
      <c r="B19" s="123" t="str">
        <f>IF(入力!D67="","",入力!C67&amp;" "&amp;入力!D67)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IF(入力!F68="","",入力!E68&amp;" "&amp;入力!F68)</f>
        <v/>
      </c>
      <c r="C20" s="122"/>
      <c r="D20" s="122"/>
      <c r="E20" s="111" t="str">
        <f>IF(入力!G68="","",入力!G68)</f>
        <v/>
      </c>
      <c r="F20" s="113" t="str">
        <f>IF(入力!J68="","",入力!H68&amp;"/"&amp;入力!I68&amp;"/"&amp;入力!J68)</f>
        <v/>
      </c>
      <c r="G20" s="111" t="str">
        <f>IF(F20="","",DATEDIF(F20,J34,"Y"))</f>
        <v/>
      </c>
      <c r="H20" s="111" t="str">
        <f>IF(入力!K68="","",入力!K68)</f>
        <v/>
      </c>
      <c r="I20" s="111"/>
      <c r="J20" s="111" t="str">
        <f>IF(入力!L68="","",入力!L68)</f>
        <v/>
      </c>
    </row>
    <row r="21" spans="1:10" ht="27" customHeight="1">
      <c r="A21" s="16" t="s">
        <v>13</v>
      </c>
      <c r="B21" s="123" t="str">
        <f>IF(入力!D68="","",入力!C68&amp;" "&amp;入力!D68)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IF(入力!F69="","",入力!E69&amp;" "&amp;入力!F69)</f>
        <v/>
      </c>
      <c r="C22" s="122"/>
      <c r="D22" s="122"/>
      <c r="E22" s="111" t="str">
        <f>IF(入力!G69="","",入力!G69)</f>
        <v/>
      </c>
      <c r="F22" s="113" t="str">
        <f>IF(入力!J69="","",入力!H69&amp;"/"&amp;入力!I69&amp;"/"&amp;入力!J69)</f>
        <v/>
      </c>
      <c r="G22" s="111" t="str">
        <f>IF(F22="","",DATEDIF(F22,J34,"Y"))</f>
        <v/>
      </c>
      <c r="H22" s="111" t="str">
        <f>IF(入力!K69="","",入力!K69)</f>
        <v/>
      </c>
      <c r="I22" s="111"/>
      <c r="J22" s="111" t="str">
        <f>IF(入力!L69="","",入力!L69)</f>
        <v/>
      </c>
    </row>
    <row r="23" spans="1:10" ht="27" customHeight="1">
      <c r="A23" s="16" t="s">
        <v>14</v>
      </c>
      <c r="B23" s="123" t="str">
        <f>IF(入力!D69="","",入力!C69&amp;" "&amp;入力!D69)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IF(入力!F70="","",入力!E70&amp;" "&amp;入力!F70)</f>
        <v/>
      </c>
      <c r="C24" s="122"/>
      <c r="D24" s="122"/>
      <c r="E24" s="111" t="str">
        <f>IF(入力!G70="","",入力!G70)</f>
        <v/>
      </c>
      <c r="F24" s="113" t="str">
        <f>IF(入力!J70="","",入力!H70&amp;"/"&amp;入力!I70&amp;"/"&amp;入力!J70)</f>
        <v/>
      </c>
      <c r="G24" s="111" t="str">
        <f>IF(F24="","",DATEDIF(F24,J34,"Y"))</f>
        <v/>
      </c>
      <c r="H24" s="111" t="str">
        <f>IF(入力!K70="","",入力!K70)</f>
        <v/>
      </c>
      <c r="I24" s="111"/>
      <c r="J24" s="111" t="str">
        <f>IF(入力!L70="","",入力!L70)</f>
        <v/>
      </c>
    </row>
    <row r="25" spans="1:10" ht="27" customHeight="1">
      <c r="A25" s="16" t="s">
        <v>15</v>
      </c>
      <c r="B25" s="123" t="str">
        <f>IF(入力!D70="","",入力!C70&amp;" "&amp;入力!D70)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IF(入力!F71="","",入力!E71&amp;" "&amp;入力!F71)</f>
        <v/>
      </c>
      <c r="C26" s="122"/>
      <c r="D26" s="122"/>
      <c r="E26" s="111" t="str">
        <f>IF(入力!G71="","",入力!G71)</f>
        <v/>
      </c>
      <c r="F26" s="113" t="str">
        <f>IF(入力!J71="","",入力!H71&amp;"/"&amp;入力!I71&amp;"/"&amp;入力!J71)</f>
        <v/>
      </c>
      <c r="G26" s="111" t="str">
        <f>IF(F26="","",DATEDIF(F26,J34,"Y"))</f>
        <v/>
      </c>
      <c r="H26" s="111" t="str">
        <f>IF(入力!K71="","",入力!K71)</f>
        <v/>
      </c>
      <c r="I26" s="111"/>
      <c r="J26" s="111" t="str">
        <f>IF(入力!L71="","",入力!L71)</f>
        <v/>
      </c>
    </row>
    <row r="27" spans="1:10" ht="27" customHeight="1">
      <c r="A27" s="16" t="s">
        <v>16</v>
      </c>
      <c r="B27" s="123" t="str">
        <f>IF(入力!D71="","",入力!C71&amp;" "&amp;入力!D71)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IF(入力!F72="","",入力!E72&amp;" "&amp;入力!F72)</f>
        <v/>
      </c>
      <c r="C28" s="122"/>
      <c r="D28" s="122"/>
      <c r="E28" s="111" t="str">
        <f>IF(入力!G72="","",入力!G72)</f>
        <v/>
      </c>
      <c r="F28" s="113" t="str">
        <f>IF(入力!J72="","",入力!H72&amp;"/"&amp;入力!I72&amp;"/"&amp;入力!J72)</f>
        <v/>
      </c>
      <c r="G28" s="111" t="str">
        <f>IF(F28="","",DATEDIF(F28,J34,"Y"))</f>
        <v/>
      </c>
      <c r="H28" s="111" t="str">
        <f>IF(入力!K72="","",入力!K72)</f>
        <v/>
      </c>
      <c r="I28" s="111"/>
      <c r="J28" s="111" t="str">
        <f>IF(入力!L72="","",入力!L72)</f>
        <v/>
      </c>
    </row>
    <row r="29" spans="1:10" ht="27" customHeight="1">
      <c r="A29" s="16" t="s">
        <v>17</v>
      </c>
      <c r="B29" s="123" t="str">
        <f>IF(入力!D72="","",入力!C72&amp;" "&amp;入力!D72)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IF(入力!F73="","",入力!E73&amp;" "&amp;入力!F73)</f>
        <v/>
      </c>
      <c r="C30" s="122"/>
      <c r="D30" s="122"/>
      <c r="E30" s="111" t="str">
        <f>IF(入力!G73="","",入力!G73)</f>
        <v/>
      </c>
      <c r="F30" s="113" t="str">
        <f>IF(入力!J73="","",入力!H73&amp;"/"&amp;入力!I73&amp;"/"&amp;入力!J73)</f>
        <v/>
      </c>
      <c r="G30" s="111" t="str">
        <f>IF(F30="","",DATEDIF(F30,J34,"Y"))</f>
        <v/>
      </c>
      <c r="H30" s="111" t="str">
        <f>IF(入力!K73="","",入力!K73)</f>
        <v/>
      </c>
      <c r="I30" s="111"/>
      <c r="J30" s="111" t="str">
        <f>IF(入力!L73="","",入力!L73)</f>
        <v/>
      </c>
    </row>
    <row r="31" spans="1:10" ht="27" customHeight="1">
      <c r="A31" s="16" t="str">
        <f>入力!B73</f>
        <v>選手８</v>
      </c>
      <c r="B31" s="123" t="str">
        <f>IF(入力!D73="","",入力!C73&amp;" "&amp;入力!D73)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IF(入力!F74="","",入力!E74&amp;" "&amp;入力!F74)</f>
        <v/>
      </c>
      <c r="C32" s="122"/>
      <c r="D32" s="122"/>
      <c r="E32" s="111" t="str">
        <f>IF(入力!G74="","",入力!G74)</f>
        <v/>
      </c>
      <c r="F32" s="113" t="str">
        <f>IF(入力!J74="","",入力!H74&amp;"/"&amp;入力!I74&amp;"/"&amp;入力!J74)</f>
        <v/>
      </c>
      <c r="G32" s="111" t="str">
        <f>IF(F32="","",DATEDIF(F32,J34,"Y"))</f>
        <v/>
      </c>
      <c r="H32" s="111" t="str">
        <f>IF(入力!K74="","",入力!K74)</f>
        <v/>
      </c>
      <c r="I32" s="111"/>
      <c r="J32" s="111" t="str">
        <f>IF(入力!L74="","",入力!L74)</f>
        <v/>
      </c>
    </row>
    <row r="33" spans="1:10" ht="27" customHeight="1">
      <c r="A33" s="20" t="str">
        <f>入力!B74</f>
        <v>選手９</v>
      </c>
      <c r="B33" s="131" t="str">
        <f>IF(入力!D74="","",入力!C74&amp;" "&amp;入力!D74)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D42:H42"/>
    <mergeCell ref="H34:I34"/>
    <mergeCell ref="D40:H40"/>
    <mergeCell ref="H30:I31"/>
    <mergeCell ref="B31:D31"/>
    <mergeCell ref="B32:D32"/>
    <mergeCell ref="E32:E33"/>
    <mergeCell ref="F32:F33"/>
    <mergeCell ref="G32:G33"/>
    <mergeCell ref="H32:I33"/>
    <mergeCell ref="J32:J33"/>
    <mergeCell ref="B29:D29"/>
    <mergeCell ref="B30:D30"/>
    <mergeCell ref="E30:E31"/>
    <mergeCell ref="F30:F31"/>
    <mergeCell ref="G30:G31"/>
    <mergeCell ref="B33:D33"/>
    <mergeCell ref="J30:J31"/>
    <mergeCell ref="J26:J27"/>
    <mergeCell ref="B27:D27"/>
    <mergeCell ref="B28:D28"/>
    <mergeCell ref="E28:E29"/>
    <mergeCell ref="F28:F29"/>
    <mergeCell ref="G28:G29"/>
    <mergeCell ref="H28:I29"/>
    <mergeCell ref="J28:J29"/>
    <mergeCell ref="B26:D26"/>
    <mergeCell ref="E26:E27"/>
    <mergeCell ref="F26:F27"/>
    <mergeCell ref="G26:G27"/>
    <mergeCell ref="H26:I27"/>
    <mergeCell ref="J24:J25"/>
    <mergeCell ref="B25:D25"/>
    <mergeCell ref="B22:D22"/>
    <mergeCell ref="E22:E23"/>
    <mergeCell ref="F22:F23"/>
    <mergeCell ref="G22:G23"/>
    <mergeCell ref="J22:J23"/>
    <mergeCell ref="B23:D23"/>
    <mergeCell ref="H22:I23"/>
    <mergeCell ref="B24:D24"/>
    <mergeCell ref="E24:E25"/>
    <mergeCell ref="F24:F25"/>
    <mergeCell ref="G24:G25"/>
    <mergeCell ref="H24:I25"/>
    <mergeCell ref="B20:D20"/>
    <mergeCell ref="E20:E21"/>
    <mergeCell ref="F20:F21"/>
    <mergeCell ref="G20:G21"/>
    <mergeCell ref="H20:I21"/>
    <mergeCell ref="J20:J21"/>
    <mergeCell ref="B21:D21"/>
    <mergeCell ref="H14:I15"/>
    <mergeCell ref="J18:J19"/>
    <mergeCell ref="B19:D19"/>
    <mergeCell ref="J14:J15"/>
    <mergeCell ref="B15:D15"/>
    <mergeCell ref="B16:D16"/>
    <mergeCell ref="H18:I19"/>
    <mergeCell ref="B17:D17"/>
    <mergeCell ref="B18:D18"/>
    <mergeCell ref="E18:E19"/>
    <mergeCell ref="F18:F19"/>
    <mergeCell ref="G18:G19"/>
    <mergeCell ref="E16:E17"/>
    <mergeCell ref="F16:F17"/>
    <mergeCell ref="G16:G17"/>
    <mergeCell ref="H16:I17"/>
    <mergeCell ref="J16:J17"/>
    <mergeCell ref="A14:A15"/>
    <mergeCell ref="B14:D14"/>
    <mergeCell ref="E14:E15"/>
    <mergeCell ref="F14:F15"/>
    <mergeCell ref="G14:G15"/>
    <mergeCell ref="B9:J9"/>
    <mergeCell ref="B11:D11"/>
    <mergeCell ref="H11:I11"/>
    <mergeCell ref="A12:A13"/>
    <mergeCell ref="B12:D12"/>
    <mergeCell ref="E12:E13"/>
    <mergeCell ref="F12:F13"/>
    <mergeCell ref="G12:G13"/>
    <mergeCell ref="H12:I13"/>
    <mergeCell ref="J12:J13"/>
    <mergeCell ref="B13:D13"/>
    <mergeCell ref="A1:J1"/>
    <mergeCell ref="B5:J5"/>
    <mergeCell ref="B8:E8"/>
    <mergeCell ref="G8:J8"/>
    <mergeCell ref="B7:E7"/>
    <mergeCell ref="G7:J7"/>
    <mergeCell ref="B6:J6"/>
    <mergeCell ref="A2:J3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2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16384" width="9" hidden="1"/>
  </cols>
  <sheetData>
    <row r="1" spans="1:13" ht="16.2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IF(入力!D79="","",入力!D79)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IF(入力!D80="","",入力!D80)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IF(入力!D81="","",入力!D81)</f>
        <v/>
      </c>
      <c r="C7" s="103"/>
      <c r="D7" s="103"/>
      <c r="E7" s="104"/>
      <c r="F7" s="38" t="s">
        <v>131</v>
      </c>
      <c r="G7" s="108" t="str">
        <f>IF(入力!D82="","",入力!D82)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IF(入力!D79="","",入力!D10)</f>
        <v/>
      </c>
      <c r="C8" s="119"/>
      <c r="D8" s="119"/>
      <c r="E8" s="120"/>
      <c r="F8" s="32" t="s">
        <v>76</v>
      </c>
      <c r="G8" s="118" t="str">
        <f>IF(入力!D79="","",入力!D13)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IF(入力!D79="","","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IF(入力!F87="","",入力!E87&amp;" "&amp;入力!F87)</f>
        <v/>
      </c>
      <c r="C12" s="124"/>
      <c r="D12" s="124"/>
      <c r="E12" s="116" t="str">
        <f>IF(入力!G87="","",入力!G87)</f>
        <v/>
      </c>
      <c r="F12" s="121" t="str">
        <f>IF(入力!J87="","",入力!H87&amp;"/"&amp;入力!I87&amp;"/"&amp;入力!J87)</f>
        <v/>
      </c>
      <c r="G12" s="116" t="str">
        <f>IF(F12="","",DATEDIF(F12,J34,"Y"))</f>
        <v/>
      </c>
      <c r="H12" s="116" t="str">
        <f>IF(入力!K87="","",入力!K87)</f>
        <v/>
      </c>
      <c r="I12" s="116"/>
      <c r="J12" s="116" t="str">
        <f>IF(入力!L87="","",入力!L87)</f>
        <v/>
      </c>
    </row>
    <row r="13" spans="1:13" ht="27" customHeight="1">
      <c r="A13" s="113"/>
      <c r="B13" s="123" t="str">
        <f>IF(入力!D87="","",入力!C87&amp;" "&amp;入力!D87)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IF(入力!F88="","",入力!E88&amp;" "&amp;入力!F88)</f>
        <v/>
      </c>
      <c r="C14" s="122"/>
      <c r="D14" s="122"/>
      <c r="E14" s="111" t="str">
        <f>IF(入力!G88="","",入力!G88)</f>
        <v/>
      </c>
      <c r="F14" s="113" t="str">
        <f>IF(入力!J88="","",入力!H88&amp;"/"&amp;入力!I88&amp;"/"&amp;入力!J88)</f>
        <v/>
      </c>
      <c r="G14" s="111" t="str">
        <f>IF(F14="","",DATEDIF(F14,J34,"Y"))</f>
        <v/>
      </c>
      <c r="H14" s="111" t="str">
        <f>IF(入力!K88="","",入力!K88)</f>
        <v/>
      </c>
      <c r="I14" s="111"/>
      <c r="J14" s="111" t="str">
        <f>IF(入力!L88="","",入力!L88)</f>
        <v/>
      </c>
    </row>
    <row r="15" spans="1:13" ht="27" customHeight="1">
      <c r="A15" s="113"/>
      <c r="B15" s="123" t="str">
        <f>IF(入力!D88="","",入力!C88&amp;" "&amp;入力!D88)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IF(入力!F89="","",入力!E89&amp;" "&amp;入力!F89)</f>
        <v/>
      </c>
      <c r="C16" s="122"/>
      <c r="D16" s="122"/>
      <c r="E16" s="111" t="str">
        <f>IF(入力!G89="","",入力!G89)</f>
        <v/>
      </c>
      <c r="F16" s="113" t="str">
        <f>IF(入力!J89="","",入力!H89&amp;"/"&amp;入力!I89&amp;"/"&amp;入力!J89)</f>
        <v/>
      </c>
      <c r="G16" s="111" t="str">
        <f>IF(F16="","",DATEDIF(F16,J34,"Y"))</f>
        <v/>
      </c>
      <c r="H16" s="111" t="str">
        <f>IF(入力!K89="","",入力!K89)</f>
        <v/>
      </c>
      <c r="I16" s="111"/>
      <c r="J16" s="111" t="str">
        <f>IF(入力!L89="","",入力!L89)</f>
        <v/>
      </c>
    </row>
    <row r="17" spans="1:10" ht="27" customHeight="1">
      <c r="A17" s="16" t="s">
        <v>12</v>
      </c>
      <c r="B17" s="123" t="str">
        <f>IF(入力!D89="","",入力!C89&amp;" "&amp;入力!D89)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IF(入力!F90="","",入力!E90&amp;" "&amp;入力!F90)</f>
        <v/>
      </c>
      <c r="C18" s="122"/>
      <c r="D18" s="122"/>
      <c r="E18" s="111" t="str">
        <f>IF(入力!G90="","",入力!G90)</f>
        <v/>
      </c>
      <c r="F18" s="113" t="str">
        <f>IF(入力!J90="","",入力!H90&amp;"/"&amp;入力!I90&amp;"/"&amp;入力!J90)</f>
        <v/>
      </c>
      <c r="G18" s="111" t="str">
        <f>IF(F18="","",DATEDIF(F18,J34,"Y"))</f>
        <v/>
      </c>
      <c r="H18" s="111" t="str">
        <f>IF(入力!K90="","",入力!K90)</f>
        <v/>
      </c>
      <c r="I18" s="111"/>
      <c r="J18" s="111" t="str">
        <f>IF(入力!L90="","",入力!L90)</f>
        <v/>
      </c>
    </row>
    <row r="19" spans="1:10" ht="27" customHeight="1">
      <c r="A19" s="16" t="s">
        <v>11</v>
      </c>
      <c r="B19" s="123" t="str">
        <f>IF(入力!D90="","",入力!C90&amp;" "&amp;入力!D90)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IF(入力!F91="","",入力!E91&amp;" "&amp;入力!F91)</f>
        <v/>
      </c>
      <c r="C20" s="122"/>
      <c r="D20" s="122"/>
      <c r="E20" s="111" t="str">
        <f>IF(入力!G91="","",入力!G91)</f>
        <v/>
      </c>
      <c r="F20" s="113" t="str">
        <f>IF(入力!J91="","",入力!H91&amp;"/"&amp;入力!I91&amp;"/"&amp;入力!J91)</f>
        <v/>
      </c>
      <c r="G20" s="111" t="str">
        <f>IF(F20="","",DATEDIF(F20,J34,"Y"))</f>
        <v/>
      </c>
      <c r="H20" s="111" t="str">
        <f>IF(入力!K91="","",入力!K91)</f>
        <v/>
      </c>
      <c r="I20" s="111"/>
      <c r="J20" s="111" t="str">
        <f>IF(入力!L91="","",入力!L91)</f>
        <v/>
      </c>
    </row>
    <row r="21" spans="1:10" ht="27" customHeight="1">
      <c r="A21" s="16" t="s">
        <v>13</v>
      </c>
      <c r="B21" s="123" t="str">
        <f>IF(入力!D91="","",入力!C91&amp;" "&amp;入力!D91)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IF(入力!F92="","",入力!E92&amp;" "&amp;入力!F92)</f>
        <v/>
      </c>
      <c r="C22" s="122"/>
      <c r="D22" s="122"/>
      <c r="E22" s="111" t="str">
        <f>IF(入力!G92="","",入力!G92)</f>
        <v/>
      </c>
      <c r="F22" s="113" t="str">
        <f>IF(入力!J92="","",入力!H92&amp;"/"&amp;入力!I92&amp;"/"&amp;入力!J92)</f>
        <v/>
      </c>
      <c r="G22" s="111" t="str">
        <f>IF(F22="","",DATEDIF(F22,J34,"Y"))</f>
        <v/>
      </c>
      <c r="H22" s="111" t="str">
        <f>IF(入力!K92="","",入力!K92)</f>
        <v/>
      </c>
      <c r="I22" s="111"/>
      <c r="J22" s="111" t="str">
        <f>IF(入力!L92="","",入力!L92)</f>
        <v/>
      </c>
    </row>
    <row r="23" spans="1:10" ht="27" customHeight="1">
      <c r="A23" s="16" t="s">
        <v>14</v>
      </c>
      <c r="B23" s="123" t="str">
        <f>IF(入力!D92="","",入力!C92&amp;" "&amp;入力!D92)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IF(入力!F93="","",入力!E93&amp;" "&amp;入力!F93)</f>
        <v/>
      </c>
      <c r="C24" s="122"/>
      <c r="D24" s="122"/>
      <c r="E24" s="111" t="str">
        <f>IF(入力!G93="","",入力!G93)</f>
        <v/>
      </c>
      <c r="F24" s="113" t="str">
        <f>IF(入力!J93="","",入力!H93&amp;"/"&amp;入力!I93&amp;"/"&amp;入力!J93)</f>
        <v/>
      </c>
      <c r="G24" s="111" t="str">
        <f>IF(F24="","",DATEDIF(F24,J34,"Y"))</f>
        <v/>
      </c>
      <c r="H24" s="111" t="str">
        <f>IF(入力!K93="","",入力!K93)</f>
        <v/>
      </c>
      <c r="I24" s="111"/>
      <c r="J24" s="111" t="str">
        <f>IF(入力!L93="","",入力!L93)</f>
        <v/>
      </c>
    </row>
    <row r="25" spans="1:10" ht="27" customHeight="1">
      <c r="A25" s="16" t="s">
        <v>15</v>
      </c>
      <c r="B25" s="123" t="str">
        <f>IF(入力!D93="","",入力!C93&amp;" "&amp;入力!D93)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IF(入力!F94="","",入力!E94&amp;" "&amp;入力!F94)</f>
        <v/>
      </c>
      <c r="C26" s="122"/>
      <c r="D26" s="122"/>
      <c r="E26" s="111" t="str">
        <f>IF(入力!G94="","",入力!G94)</f>
        <v/>
      </c>
      <c r="F26" s="113" t="str">
        <f>IF(入力!J94="","",入力!H94&amp;"/"&amp;入力!I94&amp;"/"&amp;入力!J94)</f>
        <v/>
      </c>
      <c r="G26" s="111" t="str">
        <f>IF(F26="","",DATEDIF(F26,J34,"Y"))</f>
        <v/>
      </c>
      <c r="H26" s="111" t="str">
        <f>IF(入力!K94="","",入力!K94)</f>
        <v/>
      </c>
      <c r="I26" s="111"/>
      <c r="J26" s="111" t="str">
        <f>IF(入力!L94="","",入力!L94)</f>
        <v/>
      </c>
    </row>
    <row r="27" spans="1:10" ht="27" customHeight="1">
      <c r="A27" s="16" t="s">
        <v>16</v>
      </c>
      <c r="B27" s="123" t="str">
        <f>IF(入力!D94="","",入力!C94&amp;" "&amp;入力!D94)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IF(入力!F95="","",入力!E95&amp;" "&amp;入力!F95)</f>
        <v/>
      </c>
      <c r="C28" s="122"/>
      <c r="D28" s="122"/>
      <c r="E28" s="111" t="str">
        <f>IF(入力!G95="","",入力!G95)</f>
        <v/>
      </c>
      <c r="F28" s="113" t="str">
        <f>IF(入力!J95="","",入力!H95&amp;"/"&amp;入力!I95&amp;"/"&amp;入力!J95)</f>
        <v/>
      </c>
      <c r="G28" s="111" t="str">
        <f>IF(F28="","",DATEDIF(F28,J34,"Y"))</f>
        <v/>
      </c>
      <c r="H28" s="111" t="str">
        <f>IF(入力!K95="","",入力!K95)</f>
        <v/>
      </c>
      <c r="I28" s="111"/>
      <c r="J28" s="111" t="str">
        <f>IF(入力!L95="","",入力!L95)</f>
        <v/>
      </c>
    </row>
    <row r="29" spans="1:10" ht="27" customHeight="1">
      <c r="A29" s="16" t="s">
        <v>17</v>
      </c>
      <c r="B29" s="123" t="str">
        <f>IF(入力!D95="","",入力!C95&amp;" "&amp;入力!D95)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IF(入力!F96="","",入力!E96&amp;" "&amp;入力!F96)</f>
        <v/>
      </c>
      <c r="C30" s="122"/>
      <c r="D30" s="122"/>
      <c r="E30" s="111" t="str">
        <f>IF(入力!G96="","",入力!G96)</f>
        <v/>
      </c>
      <c r="F30" s="113" t="str">
        <f>IF(入力!J96="","",入力!H96&amp;"/"&amp;入力!I96&amp;"/"&amp;入力!J96)</f>
        <v/>
      </c>
      <c r="G30" s="111" t="str">
        <f>IF(F30="","",DATEDIF(F30,J34,"Y"))</f>
        <v/>
      </c>
      <c r="H30" s="111" t="str">
        <f>IF(入力!K96="","",入力!K96)</f>
        <v/>
      </c>
      <c r="I30" s="111"/>
      <c r="J30" s="111" t="str">
        <f>IF(入力!L96="","",入力!L96)</f>
        <v/>
      </c>
    </row>
    <row r="31" spans="1:10" ht="27" customHeight="1">
      <c r="A31" s="16" t="str">
        <f>入力!B96</f>
        <v>選手８</v>
      </c>
      <c r="B31" s="123" t="str">
        <f>IF(入力!D96="","",入力!C96&amp;" "&amp;入力!D96)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IF(入力!F97="","",入力!E97&amp;" "&amp;入力!F97)</f>
        <v/>
      </c>
      <c r="C32" s="122"/>
      <c r="D32" s="122"/>
      <c r="E32" s="111" t="str">
        <f>IF(入力!G97="","",入力!G97)</f>
        <v/>
      </c>
      <c r="F32" s="113" t="str">
        <f>IF(入力!J97="","",入力!H97&amp;"/"&amp;入力!I97&amp;"/"&amp;入力!J97)</f>
        <v/>
      </c>
      <c r="G32" s="111" t="str">
        <f>IF(F32="","",DATEDIF(F32,J34,"Y"))</f>
        <v/>
      </c>
      <c r="H32" s="111" t="str">
        <f>IF(入力!K97="","",入力!K97)</f>
        <v/>
      </c>
      <c r="I32" s="111"/>
      <c r="J32" s="111" t="str">
        <f>IF(入力!L97="","",入力!L97)</f>
        <v/>
      </c>
    </row>
    <row r="33" spans="1:10" ht="27" customHeight="1">
      <c r="A33" s="20" t="str">
        <f>入力!B97</f>
        <v>選手９</v>
      </c>
      <c r="B33" s="131" t="str">
        <f>IF(入力!D97="","",入力!C97&amp;" "&amp;入力!D97)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2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16384" width="9" hidden="1"/>
  </cols>
  <sheetData>
    <row r="1" spans="1:13" ht="16.2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IF(入力!D102="","",入力!D102)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IF(入力!D103="","",入力!D103)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IF(入力!D104="","",入力!D104)</f>
        <v/>
      </c>
      <c r="C7" s="103"/>
      <c r="D7" s="103"/>
      <c r="E7" s="104"/>
      <c r="F7" s="38" t="s">
        <v>131</v>
      </c>
      <c r="G7" s="108" t="str">
        <f>IF(入力!D105="","",入力!D105)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IF(入力!D102="","",入力!D10)</f>
        <v/>
      </c>
      <c r="C8" s="119"/>
      <c r="D8" s="119"/>
      <c r="E8" s="120"/>
      <c r="F8" s="32" t="s">
        <v>76</v>
      </c>
      <c r="G8" s="118" t="str">
        <f>IF(入力!D102="","",入力!D13)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IF(入力!D102="","","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IF(入力!F110="","",入力!E110&amp;" "&amp;入力!F110)</f>
        <v/>
      </c>
      <c r="C12" s="124"/>
      <c r="D12" s="124"/>
      <c r="E12" s="116" t="str">
        <f>IF(入力!G110="","",入力!G110)</f>
        <v/>
      </c>
      <c r="F12" s="121" t="str">
        <f>IF(入力!J110="","",入力!H110&amp;"/"&amp;入力!I110&amp;"/"&amp;入力!J110)</f>
        <v/>
      </c>
      <c r="G12" s="116" t="str">
        <f>IF(F12="","",DATEDIF(F12,J34,"Y"))</f>
        <v/>
      </c>
      <c r="H12" s="116" t="str">
        <f>IF(入力!K110="","",入力!K110)</f>
        <v/>
      </c>
      <c r="I12" s="116"/>
      <c r="J12" s="116" t="str">
        <f>IF(入力!L110="","",入力!L110)</f>
        <v/>
      </c>
    </row>
    <row r="13" spans="1:13" ht="27" customHeight="1">
      <c r="A13" s="113"/>
      <c r="B13" s="123" t="str">
        <f>IF(入力!D110="","",入力!C110&amp;" "&amp;入力!D110)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IF(入力!F111="","",入力!E111&amp;" "&amp;入力!F111)</f>
        <v/>
      </c>
      <c r="C14" s="122"/>
      <c r="D14" s="122"/>
      <c r="E14" s="111" t="str">
        <f>IF(入力!G111="","",入力!G111)</f>
        <v/>
      </c>
      <c r="F14" s="113" t="str">
        <f>IF(入力!J111="","",入力!H111&amp;"/"&amp;入力!I111&amp;"/"&amp;入力!J111)</f>
        <v/>
      </c>
      <c r="G14" s="111" t="str">
        <f>IF(F14="","",DATEDIF(F14,J34,"Y"))</f>
        <v/>
      </c>
      <c r="H14" s="111" t="str">
        <f>IF(入力!K111="","",入力!K111)</f>
        <v/>
      </c>
      <c r="I14" s="111"/>
      <c r="J14" s="111" t="str">
        <f>IF(入力!L111="","",入力!L111)</f>
        <v/>
      </c>
    </row>
    <row r="15" spans="1:13" ht="27" customHeight="1">
      <c r="A15" s="113"/>
      <c r="B15" s="123" t="str">
        <f>IF(入力!D111="","",入力!C111&amp;" "&amp;入力!D111)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IF(入力!F112="","",入力!E112&amp;" "&amp;入力!F112)</f>
        <v/>
      </c>
      <c r="C16" s="122"/>
      <c r="D16" s="122"/>
      <c r="E16" s="111" t="str">
        <f>IF(入力!G112="","",入力!G112)</f>
        <v/>
      </c>
      <c r="F16" s="113" t="str">
        <f>IF(入力!J112="","",入力!H112&amp;"/"&amp;入力!I112&amp;"/"&amp;入力!J112)</f>
        <v/>
      </c>
      <c r="G16" s="111" t="str">
        <f>IF(F16="","",DATEDIF(F16,J34,"Y"))</f>
        <v/>
      </c>
      <c r="H16" s="111" t="str">
        <f>IF(入力!K112="","",入力!K112)</f>
        <v/>
      </c>
      <c r="I16" s="111"/>
      <c r="J16" s="111" t="str">
        <f>IF(入力!L112="","",入力!L112)</f>
        <v/>
      </c>
    </row>
    <row r="17" spans="1:10" ht="27" customHeight="1">
      <c r="A17" s="16" t="s">
        <v>12</v>
      </c>
      <c r="B17" s="123" t="str">
        <f>IF(入力!D112="","",入力!C112&amp;" "&amp;入力!D112)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IF(入力!F113="","",入力!E113&amp;" "&amp;入力!F113)</f>
        <v/>
      </c>
      <c r="C18" s="122"/>
      <c r="D18" s="122"/>
      <c r="E18" s="111" t="str">
        <f>IF(入力!G113="","",入力!G113)</f>
        <v/>
      </c>
      <c r="F18" s="113" t="str">
        <f>IF(入力!J113="","",入力!H113&amp;"/"&amp;入力!I113&amp;"/"&amp;入力!J113)</f>
        <v/>
      </c>
      <c r="G18" s="111" t="str">
        <f>IF(F18="","",DATEDIF(F18,J34,"Y"))</f>
        <v/>
      </c>
      <c r="H18" s="111" t="str">
        <f>IF(入力!K113="","",入力!K113)</f>
        <v/>
      </c>
      <c r="I18" s="111"/>
      <c r="J18" s="111" t="str">
        <f>IF(入力!L113="","",入力!L113)</f>
        <v/>
      </c>
    </row>
    <row r="19" spans="1:10" ht="27" customHeight="1">
      <c r="A19" s="16" t="s">
        <v>11</v>
      </c>
      <c r="B19" s="123" t="str">
        <f>IF(入力!D113="","",入力!C113&amp;" "&amp;入力!D113)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IF(入力!F114="","",入力!E114&amp;" "&amp;入力!F114)</f>
        <v/>
      </c>
      <c r="C20" s="122"/>
      <c r="D20" s="122"/>
      <c r="E20" s="111" t="str">
        <f>IF(入力!G114="","",入力!G114)</f>
        <v/>
      </c>
      <c r="F20" s="113" t="str">
        <f>IF(入力!J114="","",入力!H114&amp;"/"&amp;入力!I114&amp;"/"&amp;入力!J114)</f>
        <v/>
      </c>
      <c r="G20" s="111" t="str">
        <f>IF(F20="","",DATEDIF(F20,J34,"Y"))</f>
        <v/>
      </c>
      <c r="H20" s="111" t="str">
        <f>IF(入力!K114="","",入力!K114)</f>
        <v/>
      </c>
      <c r="I20" s="111"/>
      <c r="J20" s="111" t="str">
        <f>IF(入力!L114="","",入力!L114)</f>
        <v/>
      </c>
    </row>
    <row r="21" spans="1:10" ht="27" customHeight="1">
      <c r="A21" s="16" t="s">
        <v>13</v>
      </c>
      <c r="B21" s="123" t="str">
        <f>IF(入力!D114="","",入力!C114&amp;" "&amp;入力!D114)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IF(入力!F115="","",入力!E115&amp;" "&amp;入力!F115)</f>
        <v/>
      </c>
      <c r="C22" s="122"/>
      <c r="D22" s="122"/>
      <c r="E22" s="111" t="str">
        <f>IF(入力!G115="","",入力!G115)</f>
        <v/>
      </c>
      <c r="F22" s="113" t="str">
        <f>IF(入力!J115="","",入力!H115&amp;"/"&amp;入力!I115&amp;"/"&amp;入力!J115)</f>
        <v/>
      </c>
      <c r="G22" s="111" t="str">
        <f>IF(F22="","",DATEDIF(F22,J34,"Y"))</f>
        <v/>
      </c>
      <c r="H22" s="111" t="str">
        <f>IF(入力!K115="","",入力!K115)</f>
        <v/>
      </c>
      <c r="I22" s="111"/>
      <c r="J22" s="111" t="str">
        <f>IF(入力!L115="","",入力!L115)</f>
        <v/>
      </c>
    </row>
    <row r="23" spans="1:10" ht="27" customHeight="1">
      <c r="A23" s="16" t="s">
        <v>14</v>
      </c>
      <c r="B23" s="123" t="str">
        <f>IF(入力!D115="","",入力!C115&amp;" "&amp;入力!D115)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IF(入力!F116="","",入力!E116&amp;" "&amp;入力!F116)</f>
        <v/>
      </c>
      <c r="C24" s="122"/>
      <c r="D24" s="122"/>
      <c r="E24" s="111" t="str">
        <f>IF(入力!G116="","",入力!G116)</f>
        <v/>
      </c>
      <c r="F24" s="113" t="str">
        <f>IF(入力!J116="","",入力!H116&amp;"/"&amp;入力!I116&amp;"/"&amp;入力!J116)</f>
        <v/>
      </c>
      <c r="G24" s="111" t="str">
        <f>IF(F24="","",DATEDIF(F24,J34,"Y"))</f>
        <v/>
      </c>
      <c r="H24" s="111" t="str">
        <f>IF(入力!K116="","",入力!K116)</f>
        <v/>
      </c>
      <c r="I24" s="111"/>
      <c r="J24" s="111" t="str">
        <f>IF(入力!L116="","",入力!L116)</f>
        <v/>
      </c>
    </row>
    <row r="25" spans="1:10" ht="27" customHeight="1">
      <c r="A25" s="16" t="s">
        <v>15</v>
      </c>
      <c r="B25" s="123" t="str">
        <f>IF(入力!D116="","",入力!C116&amp;" "&amp;入力!D116)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IF(入力!F117="","",入力!E117&amp;" "&amp;入力!F117)</f>
        <v/>
      </c>
      <c r="C26" s="122"/>
      <c r="D26" s="122"/>
      <c r="E26" s="111" t="str">
        <f>IF(入力!G117="","",入力!G117)</f>
        <v/>
      </c>
      <c r="F26" s="113" t="str">
        <f>IF(入力!J117="","",入力!H117&amp;"/"&amp;入力!I117&amp;"/"&amp;入力!J117)</f>
        <v/>
      </c>
      <c r="G26" s="111" t="str">
        <f>IF(F26="","",DATEDIF(F26,J34,"Y"))</f>
        <v/>
      </c>
      <c r="H26" s="111" t="str">
        <f>IF(入力!K117="","",入力!K117)</f>
        <v/>
      </c>
      <c r="I26" s="111"/>
      <c r="J26" s="111" t="str">
        <f>IF(入力!L117="","",入力!L117)</f>
        <v/>
      </c>
    </row>
    <row r="27" spans="1:10" ht="27" customHeight="1">
      <c r="A27" s="16" t="s">
        <v>16</v>
      </c>
      <c r="B27" s="123" t="str">
        <f>IF(入力!D117="","",入力!C117&amp;" "&amp;入力!D117)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IF(入力!F118="","",入力!E118&amp;" "&amp;入力!F118)</f>
        <v/>
      </c>
      <c r="C28" s="122"/>
      <c r="D28" s="122"/>
      <c r="E28" s="111" t="str">
        <f>IF(入力!G118="","",入力!G118)</f>
        <v/>
      </c>
      <c r="F28" s="113" t="str">
        <f>IF(入力!J118="","",入力!H118&amp;"/"&amp;入力!I118&amp;"/"&amp;入力!J118)</f>
        <v/>
      </c>
      <c r="G28" s="111" t="str">
        <f>IF(F28="","",DATEDIF(F28,J34,"Y"))</f>
        <v/>
      </c>
      <c r="H28" s="111" t="str">
        <f>IF(入力!K118="","",入力!K118)</f>
        <v/>
      </c>
      <c r="I28" s="111"/>
      <c r="J28" s="111" t="str">
        <f>IF(入力!L118="","",入力!L118)</f>
        <v/>
      </c>
    </row>
    <row r="29" spans="1:10" ht="27" customHeight="1">
      <c r="A29" s="16" t="s">
        <v>17</v>
      </c>
      <c r="B29" s="123" t="str">
        <f>IF(入力!D118="","",入力!C118&amp;" "&amp;入力!D118)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IF(入力!F119="","",入力!E119&amp;" "&amp;入力!F119)</f>
        <v/>
      </c>
      <c r="C30" s="122"/>
      <c r="D30" s="122"/>
      <c r="E30" s="111" t="str">
        <f>IF(入力!G119="","",入力!G119)</f>
        <v/>
      </c>
      <c r="F30" s="113" t="str">
        <f>IF(入力!J119="","",入力!H119&amp;"/"&amp;入力!I119&amp;"/"&amp;入力!J119)</f>
        <v/>
      </c>
      <c r="G30" s="111" t="str">
        <f>IF(F30="","",DATEDIF(F30,J34,"Y"))</f>
        <v/>
      </c>
      <c r="H30" s="111" t="str">
        <f>IF(入力!K119="","",入力!K119)</f>
        <v/>
      </c>
      <c r="I30" s="111"/>
      <c r="J30" s="111" t="str">
        <f>IF(入力!L119="","",入力!L119)</f>
        <v/>
      </c>
    </row>
    <row r="31" spans="1:10" ht="27" customHeight="1">
      <c r="A31" s="16" t="str">
        <f>入力!B119</f>
        <v>選手８</v>
      </c>
      <c r="B31" s="123" t="str">
        <f>IF(入力!D119="","",入力!C119&amp;" "&amp;入力!D119)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IF(入力!F120="","",入力!E120&amp;" "&amp;入力!F120)</f>
        <v/>
      </c>
      <c r="C32" s="122"/>
      <c r="D32" s="122"/>
      <c r="E32" s="111" t="str">
        <f>IF(入力!G120="","",入力!G120)</f>
        <v/>
      </c>
      <c r="F32" s="113" t="str">
        <f>IF(入力!J120="","",入力!H120&amp;"/"&amp;入力!I120&amp;"/"&amp;入力!J120)</f>
        <v/>
      </c>
      <c r="G32" s="111" t="str">
        <f>IF(F32="","",DATEDIF(F32,J34,"Y"))</f>
        <v/>
      </c>
      <c r="H32" s="111" t="str">
        <f>IF(入力!K120="","",入力!K120)</f>
        <v/>
      </c>
      <c r="I32" s="111"/>
      <c r="J32" s="111" t="str">
        <f>IF(入力!L120="","",入力!L120)</f>
        <v/>
      </c>
    </row>
    <row r="33" spans="1:10" ht="27" customHeight="1">
      <c r="A33" s="20" t="str">
        <f>入力!B120</f>
        <v>選手９</v>
      </c>
      <c r="B33" s="131" t="str">
        <f>IF(入力!D120="","",入力!C120&amp;" "&amp;入力!D120)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customHeight="1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16384" width="9" hidden="1"/>
  </cols>
  <sheetData>
    <row r="1" spans="1:13" ht="16.2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IF(入力!D125="","",入力!D125)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IF(入力!D126="","",入力!D126)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IF(入力!D127="","",入力!D127)</f>
        <v/>
      </c>
      <c r="C7" s="103"/>
      <c r="D7" s="103"/>
      <c r="E7" s="104"/>
      <c r="F7" s="38" t="s">
        <v>131</v>
      </c>
      <c r="G7" s="108" t="str">
        <f>IF(入力!D128="","",入力!D128)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IF(入力!D125="","",入力!D10)</f>
        <v/>
      </c>
      <c r="C8" s="119"/>
      <c r="D8" s="119"/>
      <c r="E8" s="120"/>
      <c r="F8" s="32" t="s">
        <v>76</v>
      </c>
      <c r="G8" s="118" t="str">
        <f>IF(入力!D125="","",入力!D13)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IF(入力!D125="","","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IF(入力!F133="","",入力!E133&amp;" "&amp;入力!F133)</f>
        <v/>
      </c>
      <c r="C12" s="124"/>
      <c r="D12" s="124"/>
      <c r="E12" s="116" t="str">
        <f>IF(入力!G133="","",入力!G133)</f>
        <v/>
      </c>
      <c r="F12" s="121" t="str">
        <f>IF(入力!J133="","",入力!H133&amp;"/"&amp;入力!I133&amp;"/"&amp;入力!J133)</f>
        <v/>
      </c>
      <c r="G12" s="116" t="str">
        <f>IF(F12="","",DATEDIF(F12,J34,"Y"))</f>
        <v/>
      </c>
      <c r="H12" s="116" t="str">
        <f>IF(入力!K133="","",入力!K133)</f>
        <v/>
      </c>
      <c r="I12" s="116"/>
      <c r="J12" s="116" t="str">
        <f>IF(入力!L133="","",入力!L133)</f>
        <v/>
      </c>
    </row>
    <row r="13" spans="1:13" ht="27" customHeight="1">
      <c r="A13" s="113"/>
      <c r="B13" s="123" t="str">
        <f>IF(入力!D133="","",入力!C133&amp;" "&amp;入力!D133)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IF(入力!F134="","",入力!E134&amp;" "&amp;入力!F134)</f>
        <v/>
      </c>
      <c r="C14" s="122"/>
      <c r="D14" s="122"/>
      <c r="E14" s="111" t="str">
        <f>IF(入力!G134="","",入力!G134)</f>
        <v/>
      </c>
      <c r="F14" s="113" t="str">
        <f>IF(入力!J134="","",入力!H134&amp;"/"&amp;入力!I134&amp;"/"&amp;入力!J134)</f>
        <v/>
      </c>
      <c r="G14" s="111" t="str">
        <f>IF(F14="","",DATEDIF(F14,J34,"Y"))</f>
        <v/>
      </c>
      <c r="H14" s="111" t="str">
        <f>IF(入力!K134="","",入力!K134)</f>
        <v/>
      </c>
      <c r="I14" s="111"/>
      <c r="J14" s="111" t="str">
        <f>IF(入力!L134="","",入力!L134)</f>
        <v/>
      </c>
    </row>
    <row r="15" spans="1:13" ht="27" customHeight="1">
      <c r="A15" s="113"/>
      <c r="B15" s="123" t="str">
        <f>IF(入力!D134="","",入力!C134&amp;" "&amp;入力!D134)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IF(入力!F135="","",入力!E135&amp;" "&amp;入力!F135)</f>
        <v/>
      </c>
      <c r="C16" s="122"/>
      <c r="D16" s="122"/>
      <c r="E16" s="111" t="str">
        <f>IF(入力!G135="","",入力!G135)</f>
        <v/>
      </c>
      <c r="F16" s="113" t="str">
        <f>IF(入力!J135="","",入力!H135&amp;"/"&amp;入力!I135&amp;"/"&amp;入力!J135)</f>
        <v/>
      </c>
      <c r="G16" s="111" t="str">
        <f>IF(F16="","",DATEDIF(F16,J34,"Y"))</f>
        <v/>
      </c>
      <c r="H16" s="111" t="str">
        <f>IF(入力!K135="","",入力!K135)</f>
        <v/>
      </c>
      <c r="I16" s="111"/>
      <c r="J16" s="111" t="str">
        <f>IF(入力!L135="","",入力!L135)</f>
        <v/>
      </c>
    </row>
    <row r="17" spans="1:10" ht="27" customHeight="1">
      <c r="A17" s="16" t="s">
        <v>12</v>
      </c>
      <c r="B17" s="123" t="str">
        <f>IF(入力!D135="","",入力!C135&amp;" "&amp;入力!D135)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IF(入力!F136="","",入力!E136&amp;" "&amp;入力!F136)</f>
        <v/>
      </c>
      <c r="C18" s="122"/>
      <c r="D18" s="122"/>
      <c r="E18" s="111" t="str">
        <f>IF(入力!G136="","",入力!G136)</f>
        <v/>
      </c>
      <c r="F18" s="113" t="str">
        <f>IF(入力!J136="","",入力!H136&amp;"/"&amp;入力!I136&amp;"/"&amp;入力!J136)</f>
        <v/>
      </c>
      <c r="G18" s="111" t="str">
        <f>IF(F18="","",DATEDIF(F18,J34,"Y"))</f>
        <v/>
      </c>
      <c r="H18" s="111" t="str">
        <f>IF(入力!K136="","",入力!K136)</f>
        <v/>
      </c>
      <c r="I18" s="111"/>
      <c r="J18" s="111" t="str">
        <f>IF(入力!L136="","",入力!L136)</f>
        <v/>
      </c>
    </row>
    <row r="19" spans="1:10" ht="27" customHeight="1">
      <c r="A19" s="16" t="s">
        <v>11</v>
      </c>
      <c r="B19" s="123" t="str">
        <f>IF(入力!D136="","",入力!C136&amp;" "&amp;入力!D136)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IF(入力!F137="","",入力!E137&amp;" "&amp;入力!F137)</f>
        <v/>
      </c>
      <c r="C20" s="122"/>
      <c r="D20" s="122"/>
      <c r="E20" s="111" t="str">
        <f>IF(入力!G137="","",入力!G137)</f>
        <v/>
      </c>
      <c r="F20" s="113" t="str">
        <f>IF(入力!J137="","",入力!H137&amp;"/"&amp;入力!I137&amp;"/"&amp;入力!J137)</f>
        <v/>
      </c>
      <c r="G20" s="111" t="str">
        <f>IF(F20="","",DATEDIF(F20,J34,"Y"))</f>
        <v/>
      </c>
      <c r="H20" s="111" t="str">
        <f>IF(入力!K137="","",入力!K137)</f>
        <v/>
      </c>
      <c r="I20" s="111"/>
      <c r="J20" s="111" t="str">
        <f>IF(入力!L137="","",入力!L137)</f>
        <v/>
      </c>
    </row>
    <row r="21" spans="1:10" ht="27" customHeight="1">
      <c r="A21" s="16" t="s">
        <v>13</v>
      </c>
      <c r="B21" s="123" t="str">
        <f>IF(入力!D137="","",入力!C137&amp;" "&amp;入力!D137)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IF(入力!F138="","",入力!E138&amp;" "&amp;入力!F138)</f>
        <v/>
      </c>
      <c r="C22" s="122"/>
      <c r="D22" s="122"/>
      <c r="E22" s="111" t="str">
        <f>IF(入力!G138="","",入力!G138)</f>
        <v/>
      </c>
      <c r="F22" s="113" t="str">
        <f>IF(入力!J138="","",入力!H138&amp;"/"&amp;入力!I138&amp;"/"&amp;入力!J138)</f>
        <v/>
      </c>
      <c r="G22" s="111" t="str">
        <f>IF(F22="","",DATEDIF(F22,J34,"Y"))</f>
        <v/>
      </c>
      <c r="H22" s="111" t="str">
        <f>IF(入力!K138="","",入力!K138)</f>
        <v/>
      </c>
      <c r="I22" s="111"/>
      <c r="J22" s="111" t="str">
        <f>IF(入力!L138="","",入力!L138)</f>
        <v/>
      </c>
    </row>
    <row r="23" spans="1:10" ht="27" customHeight="1">
      <c r="A23" s="16" t="s">
        <v>14</v>
      </c>
      <c r="B23" s="123" t="str">
        <f>IF(入力!D138="","",入力!C138&amp;" "&amp;入力!D138)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IF(入力!F139="","",入力!E139&amp;" "&amp;入力!F139)</f>
        <v/>
      </c>
      <c r="C24" s="122"/>
      <c r="D24" s="122"/>
      <c r="E24" s="111" t="str">
        <f>IF(入力!G139="","",入力!G139)</f>
        <v/>
      </c>
      <c r="F24" s="113" t="str">
        <f>IF(入力!J139="","",入力!H139&amp;"/"&amp;入力!I139&amp;"/"&amp;入力!J139)</f>
        <v/>
      </c>
      <c r="G24" s="111" t="str">
        <f>IF(F24="","",DATEDIF(F24,J34,"Y"))</f>
        <v/>
      </c>
      <c r="H24" s="111" t="str">
        <f>IF(入力!K139="","",入力!K139)</f>
        <v/>
      </c>
      <c r="I24" s="111"/>
      <c r="J24" s="111" t="str">
        <f>IF(入力!L139="","",入力!L139)</f>
        <v/>
      </c>
    </row>
    <row r="25" spans="1:10" ht="27" customHeight="1">
      <c r="A25" s="16" t="s">
        <v>15</v>
      </c>
      <c r="B25" s="123" t="str">
        <f>IF(入力!D139="","",入力!C139&amp;" "&amp;入力!D139)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IF(入力!F140="","",入力!E140&amp;" "&amp;入力!F140)</f>
        <v/>
      </c>
      <c r="C26" s="122"/>
      <c r="D26" s="122"/>
      <c r="E26" s="111" t="str">
        <f>IF(入力!G140="","",入力!G140)</f>
        <v/>
      </c>
      <c r="F26" s="113" t="str">
        <f>IF(入力!J140="","",入力!H140&amp;"/"&amp;入力!I140&amp;"/"&amp;入力!J140)</f>
        <v/>
      </c>
      <c r="G26" s="111" t="str">
        <f>IF(F26="","",DATEDIF(F26,J34,"Y"))</f>
        <v/>
      </c>
      <c r="H26" s="111" t="str">
        <f>IF(入力!K140="","",入力!K140)</f>
        <v/>
      </c>
      <c r="I26" s="111"/>
      <c r="J26" s="111" t="str">
        <f>IF(入力!L140="","",入力!L140)</f>
        <v/>
      </c>
    </row>
    <row r="27" spans="1:10" ht="27" customHeight="1">
      <c r="A27" s="16" t="s">
        <v>16</v>
      </c>
      <c r="B27" s="123" t="str">
        <f>IF(入力!D140="","",入力!C140&amp;" "&amp;入力!D140)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IF(入力!F141="","",入力!E141&amp;" "&amp;入力!F141)</f>
        <v/>
      </c>
      <c r="C28" s="122"/>
      <c r="D28" s="122"/>
      <c r="E28" s="111" t="str">
        <f>IF(入力!G141="","",入力!G141)</f>
        <v/>
      </c>
      <c r="F28" s="113" t="str">
        <f>IF(入力!J141="","",入力!H141&amp;"/"&amp;入力!I141&amp;"/"&amp;入力!J141)</f>
        <v/>
      </c>
      <c r="G28" s="111" t="str">
        <f>IF(F28="","",DATEDIF(F28,J34,"Y"))</f>
        <v/>
      </c>
      <c r="H28" s="111" t="str">
        <f>IF(入力!K141="","",入力!K141)</f>
        <v/>
      </c>
      <c r="I28" s="111"/>
      <c r="J28" s="111" t="str">
        <f>IF(入力!L141="","",入力!L141)</f>
        <v/>
      </c>
    </row>
    <row r="29" spans="1:10" ht="27" customHeight="1">
      <c r="A29" s="16" t="s">
        <v>17</v>
      </c>
      <c r="B29" s="123" t="str">
        <f>IF(入力!D141="","",入力!C141&amp;" "&amp;入力!D141)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IF(入力!F142="","",入力!E142&amp;" "&amp;入力!F142)</f>
        <v/>
      </c>
      <c r="C30" s="122"/>
      <c r="D30" s="122"/>
      <c r="E30" s="111" t="str">
        <f>IF(入力!G142="","",入力!G142)</f>
        <v/>
      </c>
      <c r="F30" s="113" t="str">
        <f>IF(入力!J142="","",入力!H142&amp;"/"&amp;入力!I142&amp;"/"&amp;入力!J142)</f>
        <v/>
      </c>
      <c r="G30" s="111" t="str">
        <f>IF(F30="","",DATEDIF(F30,J34,"Y"))</f>
        <v/>
      </c>
      <c r="H30" s="111" t="str">
        <f>IF(入力!K142="","",入力!K142)</f>
        <v/>
      </c>
      <c r="I30" s="111"/>
      <c r="J30" s="111" t="str">
        <f>IF(入力!L142="","",入力!L142)</f>
        <v/>
      </c>
    </row>
    <row r="31" spans="1:10" ht="27" customHeight="1">
      <c r="A31" s="16" t="str">
        <f>入力!B142</f>
        <v>選手８</v>
      </c>
      <c r="B31" s="123" t="str">
        <f>IF(入力!D142="","",入力!C142&amp;" "&amp;入力!D142)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IF(入力!F143="","",入力!E143&amp;" "&amp;入力!F143)</f>
        <v/>
      </c>
      <c r="C32" s="122"/>
      <c r="D32" s="122"/>
      <c r="E32" s="111" t="str">
        <f>IF(入力!G143="","",入力!G143)</f>
        <v/>
      </c>
      <c r="F32" s="113" t="str">
        <f>IF(入力!J143="","",入力!H143&amp;"/"&amp;入力!I143&amp;"/"&amp;入力!J143)</f>
        <v/>
      </c>
      <c r="G32" s="111" t="str">
        <f>IF(F32="","",DATEDIF(F32,J34,"Y"))</f>
        <v/>
      </c>
      <c r="H32" s="111" t="str">
        <f>IF(入力!K143="","",入力!K143)</f>
        <v/>
      </c>
      <c r="I32" s="111"/>
      <c r="J32" s="111" t="str">
        <f>IF(入力!L143="","",入力!L143)</f>
        <v/>
      </c>
    </row>
    <row r="33" spans="1:10" ht="27" customHeight="1">
      <c r="A33" s="20" t="str">
        <f>入力!B143</f>
        <v>選手９</v>
      </c>
      <c r="B33" s="131" t="str">
        <f>IF(入力!D143="","",入力!C143&amp;" "&amp;入力!D143)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 ht="13.2">
      <c r="H34" s="126" t="s">
        <v>87</v>
      </c>
      <c r="I34" s="126"/>
      <c r="J34" s="12">
        <v>41730</v>
      </c>
    </row>
    <row r="35" spans="1:10" ht="13.2" hidden="1"/>
    <row r="36" spans="1:10" ht="13.2" hidden="1">
      <c r="A36" t="s">
        <v>121</v>
      </c>
    </row>
    <row r="37" spans="1:10" ht="13.2" hidden="1"/>
    <row r="38" spans="1:10" ht="13.2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t="13.2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t="13.2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0" customHeight="1" zeroHeight="1"/>
  <cols>
    <col min="1" max="1" width="11.6640625" customWidth="1"/>
    <col min="2" max="4" width="8.77734375" customWidth="1"/>
    <col min="5" max="5" width="6.21875" customWidth="1"/>
    <col min="6" max="6" width="11.21875" customWidth="1"/>
    <col min="7" max="10" width="8.77734375" customWidth="1"/>
    <col min="11" max="11" width="1.44140625" customWidth="1"/>
    <col min="12" max="12" width="1.44140625" hidden="1" customWidth="1"/>
    <col min="13" max="14" width="8.77734375" hidden="1" customWidth="1"/>
    <col min="15" max="16384" width="9" hidden="1"/>
  </cols>
  <sheetData>
    <row r="1" spans="1:13" ht="16.2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IF(入力!D148="","",入力!D148)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IF(入力!D149="","",入力!D149)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IF(入力!D150="","",入力!D150)</f>
        <v/>
      </c>
      <c r="C7" s="103"/>
      <c r="D7" s="103"/>
      <c r="E7" s="104"/>
      <c r="F7" s="38" t="s">
        <v>131</v>
      </c>
      <c r="G7" s="108" t="str">
        <f>IF(入力!D151="","",入力!D151)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IF(入力!D148="","",入力!D10)</f>
        <v/>
      </c>
      <c r="C8" s="119"/>
      <c r="D8" s="119"/>
      <c r="E8" s="120"/>
      <c r="F8" s="32" t="s">
        <v>76</v>
      </c>
      <c r="G8" s="118" t="str">
        <f>IF(入力!D148="","",入力!D13)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IF(入力!D148="","","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IF(入力!F156="","",入力!E156&amp;" "&amp;入力!F156)</f>
        <v/>
      </c>
      <c r="C12" s="124"/>
      <c r="D12" s="124"/>
      <c r="E12" s="116" t="str">
        <f>IF(入力!G156="","",入力!G156)</f>
        <v/>
      </c>
      <c r="F12" s="121" t="str">
        <f>IF(入力!J156="","",入力!H156&amp;"/"&amp;入力!I156&amp;"/"&amp;入力!J156)</f>
        <v/>
      </c>
      <c r="G12" s="116" t="str">
        <f>IF(F12="","",DATEDIF(F12,J34,"Y"))</f>
        <v/>
      </c>
      <c r="H12" s="116" t="str">
        <f>IF(入力!K156="","",入力!K156)</f>
        <v/>
      </c>
      <c r="I12" s="116"/>
      <c r="J12" s="116" t="str">
        <f>IF(入力!L156="","",入力!L156)</f>
        <v/>
      </c>
    </row>
    <row r="13" spans="1:13" ht="27" customHeight="1">
      <c r="A13" s="113"/>
      <c r="B13" s="123" t="str">
        <f>IF(入力!D156="","",入力!C156&amp;" "&amp;入力!D156)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IF(入力!F157="","",入力!E157&amp;" "&amp;入力!F157)</f>
        <v/>
      </c>
      <c r="C14" s="122"/>
      <c r="D14" s="122"/>
      <c r="E14" s="111" t="str">
        <f>IF(入力!G157="","",入力!G157)</f>
        <v/>
      </c>
      <c r="F14" s="113" t="str">
        <f>IF(入力!J157="","",入力!H157&amp;"/"&amp;入力!I157&amp;"/"&amp;入力!J157)</f>
        <v/>
      </c>
      <c r="G14" s="111" t="str">
        <f>IF(F14="","",DATEDIF(F14,J34,"Y"))</f>
        <v/>
      </c>
      <c r="H14" s="111" t="str">
        <f>IF(入力!K157="","",入力!K157)</f>
        <v/>
      </c>
      <c r="I14" s="111"/>
      <c r="J14" s="111" t="str">
        <f>IF(入力!L157="","",入力!L157)</f>
        <v/>
      </c>
    </row>
    <row r="15" spans="1:13" ht="27" customHeight="1">
      <c r="A15" s="113"/>
      <c r="B15" s="123" t="str">
        <f>IF(入力!D157="","",入力!C157&amp;" "&amp;入力!D157)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IF(入力!F158="","",入力!E158&amp;" "&amp;入力!F158)</f>
        <v/>
      </c>
      <c r="C16" s="122"/>
      <c r="D16" s="122"/>
      <c r="E16" s="111" t="str">
        <f>IF(入力!G158="","",入力!G158)</f>
        <v/>
      </c>
      <c r="F16" s="113" t="str">
        <f>IF(入力!J158="","",入力!H158&amp;"/"&amp;入力!I158&amp;"/"&amp;入力!J158)</f>
        <v/>
      </c>
      <c r="G16" s="111" t="str">
        <f>IF(F16="","",DATEDIF(F16,J34,"Y"))</f>
        <v/>
      </c>
      <c r="H16" s="111" t="str">
        <f>IF(入力!K158="","",入力!K158)</f>
        <v/>
      </c>
      <c r="I16" s="111"/>
      <c r="J16" s="111" t="str">
        <f>IF(入力!L158="","",入力!L158)</f>
        <v/>
      </c>
    </row>
    <row r="17" spans="1:10" ht="27" customHeight="1">
      <c r="A17" s="16" t="s">
        <v>12</v>
      </c>
      <c r="B17" s="123" t="str">
        <f>IF(入力!D158="","",入力!C158&amp;" "&amp;入力!D158)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IF(入力!F159="","",入力!E159&amp;" "&amp;入力!F159)</f>
        <v/>
      </c>
      <c r="C18" s="122"/>
      <c r="D18" s="122"/>
      <c r="E18" s="111" t="str">
        <f>IF(入力!G159="","",入力!G159)</f>
        <v/>
      </c>
      <c r="F18" s="113" t="str">
        <f>IF(入力!J159="","",入力!H159&amp;"/"&amp;入力!I159&amp;"/"&amp;入力!J159)</f>
        <v/>
      </c>
      <c r="G18" s="111" t="str">
        <f>IF(F18="","",DATEDIF(F18,J34,"Y"))</f>
        <v/>
      </c>
      <c r="H18" s="111" t="str">
        <f>IF(入力!K159="","",入力!K159)</f>
        <v/>
      </c>
      <c r="I18" s="111"/>
      <c r="J18" s="111" t="str">
        <f>IF(入力!L159="","",入力!L159)</f>
        <v/>
      </c>
    </row>
    <row r="19" spans="1:10" ht="27" customHeight="1">
      <c r="A19" s="16" t="s">
        <v>11</v>
      </c>
      <c r="B19" s="123" t="str">
        <f>IF(入力!D159="","",入力!C159&amp;" "&amp;入力!D159)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IF(入力!F160="","",入力!E160&amp;" "&amp;入力!F160)</f>
        <v/>
      </c>
      <c r="C20" s="122"/>
      <c r="D20" s="122"/>
      <c r="E20" s="111" t="str">
        <f>IF(入力!G160="","",入力!G160)</f>
        <v/>
      </c>
      <c r="F20" s="113" t="str">
        <f>IF(入力!J160="","",入力!H160&amp;"/"&amp;入力!I160&amp;"/"&amp;入力!J160)</f>
        <v/>
      </c>
      <c r="G20" s="111" t="str">
        <f>IF(F20="","",DATEDIF(F20,J34,"Y"))</f>
        <v/>
      </c>
      <c r="H20" s="111" t="str">
        <f>IF(入力!K160="","",入力!K160)</f>
        <v/>
      </c>
      <c r="I20" s="111"/>
      <c r="J20" s="111" t="str">
        <f>IF(入力!L160="","",入力!L160)</f>
        <v/>
      </c>
    </row>
    <row r="21" spans="1:10" ht="27" customHeight="1">
      <c r="A21" s="16" t="s">
        <v>13</v>
      </c>
      <c r="B21" s="123" t="str">
        <f>IF(入力!D160="","",入力!C160&amp;" "&amp;入力!D160)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IF(入力!F161="","",入力!E161&amp;" "&amp;入力!F161)</f>
        <v/>
      </c>
      <c r="C22" s="122"/>
      <c r="D22" s="122"/>
      <c r="E22" s="111" t="str">
        <f>IF(入力!G161="","",入力!G161)</f>
        <v/>
      </c>
      <c r="F22" s="113" t="str">
        <f>IF(入力!J161="","",入力!H161&amp;"/"&amp;入力!I161&amp;"/"&amp;入力!J161)</f>
        <v/>
      </c>
      <c r="G22" s="111" t="str">
        <f>IF(F22="","",DATEDIF(F22,J34,"Y"))</f>
        <v/>
      </c>
      <c r="H22" s="111" t="str">
        <f>IF(入力!K161="","",入力!K161)</f>
        <v/>
      </c>
      <c r="I22" s="111"/>
      <c r="J22" s="111" t="str">
        <f>IF(入力!L161="","",入力!L161)</f>
        <v/>
      </c>
    </row>
    <row r="23" spans="1:10" ht="27" customHeight="1">
      <c r="A23" s="16" t="s">
        <v>14</v>
      </c>
      <c r="B23" s="123" t="str">
        <f>IF(入力!D161="","",入力!C161&amp;" "&amp;入力!D161)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IF(入力!F162="","",入力!E162&amp;" "&amp;入力!F162)</f>
        <v/>
      </c>
      <c r="C24" s="122"/>
      <c r="D24" s="122"/>
      <c r="E24" s="111" t="str">
        <f>IF(入力!G162="","",入力!G162)</f>
        <v/>
      </c>
      <c r="F24" s="113" t="str">
        <f>IF(入力!J162="","",入力!H162&amp;"/"&amp;入力!I162&amp;"/"&amp;入力!J162)</f>
        <v/>
      </c>
      <c r="G24" s="111" t="str">
        <f>IF(F24="","",DATEDIF(F24,J34,"Y"))</f>
        <v/>
      </c>
      <c r="H24" s="111" t="str">
        <f>IF(入力!K162="","",入力!K162)</f>
        <v/>
      </c>
      <c r="I24" s="111"/>
      <c r="J24" s="111" t="str">
        <f>IF(入力!L162="","",入力!L162)</f>
        <v/>
      </c>
    </row>
    <row r="25" spans="1:10" ht="27" customHeight="1">
      <c r="A25" s="16" t="s">
        <v>15</v>
      </c>
      <c r="B25" s="123" t="str">
        <f>IF(入力!D162="","",入力!C162&amp;" "&amp;入力!D162)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IF(入力!F163="","",入力!E163&amp;" "&amp;入力!F163)</f>
        <v/>
      </c>
      <c r="C26" s="122"/>
      <c r="D26" s="122"/>
      <c r="E26" s="111" t="str">
        <f>IF(入力!G163="","",入力!G163)</f>
        <v/>
      </c>
      <c r="F26" s="113" t="str">
        <f>IF(入力!J163="","",入力!H163&amp;"/"&amp;入力!I163&amp;"/"&amp;入力!J163)</f>
        <v/>
      </c>
      <c r="G26" s="111" t="str">
        <f>IF(F26="","",DATEDIF(F26,J34,"Y"))</f>
        <v/>
      </c>
      <c r="H26" s="111" t="str">
        <f>IF(入力!K163="","",入力!K163)</f>
        <v/>
      </c>
      <c r="I26" s="111"/>
      <c r="J26" s="111" t="str">
        <f>IF(入力!L163="","",入力!L163)</f>
        <v/>
      </c>
    </row>
    <row r="27" spans="1:10" ht="27" customHeight="1">
      <c r="A27" s="16" t="s">
        <v>16</v>
      </c>
      <c r="B27" s="123" t="str">
        <f>IF(入力!D163="","",入力!C163&amp;" "&amp;入力!D163)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IF(入力!F164="","",入力!E164&amp;" "&amp;入力!F164)</f>
        <v/>
      </c>
      <c r="C28" s="122"/>
      <c r="D28" s="122"/>
      <c r="E28" s="111" t="str">
        <f>IF(入力!G164="","",入力!G164)</f>
        <v/>
      </c>
      <c r="F28" s="113" t="str">
        <f>IF(入力!J164="","",入力!H164&amp;"/"&amp;入力!I164&amp;"/"&amp;入力!J164)</f>
        <v/>
      </c>
      <c r="G28" s="111" t="str">
        <f>IF(F28="","",DATEDIF(F28,J34,"Y"))</f>
        <v/>
      </c>
      <c r="H28" s="111" t="str">
        <f>IF(入力!K164="","",入力!K164)</f>
        <v/>
      </c>
      <c r="I28" s="111"/>
      <c r="J28" s="111" t="str">
        <f>IF(入力!L164="","",入力!L164)</f>
        <v/>
      </c>
    </row>
    <row r="29" spans="1:10" ht="27" customHeight="1">
      <c r="A29" s="16" t="s">
        <v>17</v>
      </c>
      <c r="B29" s="123" t="str">
        <f>IF(入力!D164="","",入力!C164&amp;" "&amp;入力!D164)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IF(入力!F165="","",入力!E165&amp;" "&amp;入力!F165)</f>
        <v/>
      </c>
      <c r="C30" s="122"/>
      <c r="D30" s="122"/>
      <c r="E30" s="111" t="str">
        <f>IF(入力!G165="","",入力!G165)</f>
        <v/>
      </c>
      <c r="F30" s="113" t="str">
        <f>IF(入力!J165="","",入力!H165&amp;"/"&amp;入力!I165&amp;"/"&amp;入力!J165)</f>
        <v/>
      </c>
      <c r="G30" s="111" t="str">
        <f>IF(F30="","",DATEDIF(F30,J34,"Y"))</f>
        <v/>
      </c>
      <c r="H30" s="111" t="str">
        <f>IF(入力!K165="","",入力!K165)</f>
        <v/>
      </c>
      <c r="I30" s="111"/>
      <c r="J30" s="111" t="str">
        <f>IF(入力!L165="","",入力!L165)</f>
        <v/>
      </c>
    </row>
    <row r="31" spans="1:10" ht="27" customHeight="1">
      <c r="A31" s="16" t="str">
        <f>入力!B165</f>
        <v>選手８</v>
      </c>
      <c r="B31" s="123" t="str">
        <f>IF(入力!D165="","",入力!C165&amp;" "&amp;入力!D165)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IF(入力!F166="","",入力!E166&amp;" "&amp;入力!F166)</f>
        <v/>
      </c>
      <c r="C32" s="122"/>
      <c r="D32" s="122"/>
      <c r="E32" s="111" t="str">
        <f>IF(入力!G166="","",入力!G166)</f>
        <v/>
      </c>
      <c r="F32" s="113" t="str">
        <f>IF(入力!J166="","",入力!H166&amp;"/"&amp;入力!I166&amp;"/"&amp;入力!J166)</f>
        <v/>
      </c>
      <c r="G32" s="111" t="str">
        <f>IF(F32="","",DATEDIF(F32,J34,"Y"))</f>
        <v/>
      </c>
      <c r="H32" s="111" t="str">
        <f>IF(入力!K166="","",入力!K166)</f>
        <v/>
      </c>
      <c r="I32" s="111"/>
      <c r="J32" s="111" t="str">
        <f>IF(入力!L166="","",入力!L166)</f>
        <v/>
      </c>
    </row>
    <row r="33" spans="1:10" ht="27" customHeight="1">
      <c r="A33" s="20" t="str">
        <f>入力!B166</f>
        <v>選手９</v>
      </c>
      <c r="B33" s="131" t="str">
        <f>IF(入力!D166="","",入力!C166&amp;" "&amp;入力!D166)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 ht="13.2">
      <c r="H34" s="126" t="s">
        <v>87</v>
      </c>
      <c r="I34" s="126"/>
      <c r="J34" s="12">
        <v>41730</v>
      </c>
    </row>
    <row r="35" spans="1:10" ht="13.2" hidden="1"/>
    <row r="36" spans="1:10" ht="13.2" hidden="1">
      <c r="A36" t="s">
        <v>121</v>
      </c>
    </row>
    <row r="37" spans="1:10" ht="13.2" hidden="1"/>
    <row r="38" spans="1:10" ht="13.2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t="13.2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t="13.2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説明</vt:lpstr>
      <vt:lpstr>入力</vt:lpstr>
      <vt:lpstr>印刷①</vt:lpstr>
      <vt:lpstr>印刷②</vt:lpstr>
      <vt:lpstr>印刷③</vt:lpstr>
      <vt:lpstr>印刷④</vt:lpstr>
      <vt:lpstr>印刷⑤</vt:lpstr>
      <vt:lpstr>印刷⑥</vt:lpstr>
      <vt:lpstr>印刷⑦</vt:lpstr>
      <vt:lpstr>印刷⑧</vt:lpstr>
      <vt:lpstr>データ処理</vt:lpstr>
      <vt:lpstr>日バ登録様式</vt:lpstr>
      <vt:lpstr>説明!Print_Area</vt:lpstr>
      <vt:lpstr>入力!Print_Area</vt:lpstr>
    </vt:vector>
  </TitlesOfParts>
  <Company>バドミントン運営ＰＧ　「ぱそでやあろ」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全国社会人クラブ対抗バドミントン申込書</dc:title>
  <dc:creator>吉岡　亨二</dc:creator>
  <cp:lastModifiedBy>norio</cp:lastModifiedBy>
  <cp:lastPrinted>2014-04-19T06:26:10Z</cp:lastPrinted>
  <dcterms:created xsi:type="dcterms:W3CDTF">2006-05-24T06:56:24Z</dcterms:created>
  <dcterms:modified xsi:type="dcterms:W3CDTF">2016-09-19T11:27:03Z</dcterms:modified>
</cp:coreProperties>
</file>