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085" activeTab="0"/>
  </bookViews>
  <sheets>
    <sheet name="申込書式" sheetId="1" r:id="rId1"/>
    <sheet name="男子申込み(1)" sheetId="2" r:id="rId2"/>
    <sheet name="男子申込み(2)" sheetId="3" r:id="rId3"/>
    <sheet name="女子申込み(1)" sheetId="4" r:id="rId4"/>
    <sheet name="女子申込み (2)" sheetId="5" r:id="rId5"/>
    <sheet name="作業用" sheetId="6" r:id="rId6"/>
  </sheets>
  <definedNames>
    <definedName name="_xlfn.IFERROR" hidden="1">#NAME?</definedName>
    <definedName name="_xlnm.Print_Area" localSheetId="4">'女子申込み (2)'!$A$1:$R$34</definedName>
    <definedName name="_xlnm.Print_Area" localSheetId="3">'女子申込み(1)'!$A$1:$R$34</definedName>
    <definedName name="_xlnm.Print_Area" localSheetId="1">'男子申込み(1)'!$A$1:$R$34</definedName>
    <definedName name="_xlnm.Print_Area" localSheetId="2">'男子申込み(2)'!$A$1:$R$34</definedName>
  </definedNames>
  <calcPr fullCalcOnLoad="1"/>
</workbook>
</file>

<file path=xl/sharedStrings.xml><?xml version="1.0" encoding="utf-8"?>
<sst xmlns="http://schemas.openxmlformats.org/spreadsheetml/2006/main" count="178" uniqueCount="72">
  <si>
    <t>メールの宛先は</t>
  </si>
  <si>
    <t>例</t>
  </si>
  <si>
    <t>個人戦の名簿</t>
  </si>
  <si>
    <t>学校名</t>
  </si>
  <si>
    <t>種目</t>
  </si>
  <si>
    <t>ファイル名は</t>
  </si>
  <si>
    <t>No</t>
  </si>
  <si>
    <t>略称</t>
  </si>
  <si>
    <t>申込上の注意！</t>
  </si>
  <si>
    <t>各地区委員長</t>
  </si>
  <si>
    <t>学校名、（男女の別）、ダブルス大会でお願いします</t>
  </si>
  <si>
    <t>男子複</t>
  </si>
  <si>
    <t>選手１</t>
  </si>
  <si>
    <t>選手２</t>
  </si>
  <si>
    <t xml:space="preserve">アドレス：furuya.jun.c7@spec.ed.jp </t>
  </si>
  <si>
    <t>アドレス：bado@kawagoenishi-h.spec.ed.jp</t>
  </si>
  <si>
    <t>アドレス：shingo0413oku@yahoo.co.jp</t>
  </si>
  <si>
    <r>
      <t xml:space="preserve">西部　〒350-1175　 川越市笠幡2488-1 　　         </t>
    </r>
    <r>
      <rPr>
        <sz val="11"/>
        <rFont val="ＭＳ Ｐゴシック"/>
        <family val="3"/>
      </rPr>
      <t>県立川越西高校　　坂井　克好</t>
    </r>
  </si>
  <si>
    <t>東部　〒346-0031　 久喜市久喜本837-1　　  　    県立久喜北陽高校　古谷　純</t>
  </si>
  <si>
    <r>
      <t xml:space="preserve">北部　〒360-0832 　熊谷市小島820　　　　　      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県立熊谷工業高校　奥山　新吾</t>
    </r>
  </si>
  <si>
    <t>「岩槻商業・男・ダブルス大会」</t>
  </si>
  <si>
    <t>Ａ</t>
  </si>
  <si>
    <t>Ａ</t>
  </si>
  <si>
    <t>Ｂ</t>
  </si>
  <si>
    <t>Ｂ</t>
  </si>
  <si>
    <t>Ｃ</t>
  </si>
  <si>
    <t>Ｃ</t>
  </si>
  <si>
    <t>Ｄ</t>
  </si>
  <si>
    <t>Ｄ</t>
  </si>
  <si>
    <t>グループ</t>
  </si>
  <si>
    <t>グループ</t>
  </si>
  <si>
    <t>学 校 名</t>
  </si>
  <si>
    <t>学校長名</t>
  </si>
  <si>
    <t>職印</t>
  </si>
  <si>
    <t>顧問名</t>
  </si>
  <si>
    <t>印</t>
  </si>
  <si>
    <t>※　１年生・２年生で全員が出場できます。</t>
  </si>
  <si>
    <t xml:space="preserve">    ただし、（公財）日本バドミントン協会に登録が必要となります。</t>
  </si>
  <si>
    <t>※　Ａグループ申し込み者は、必ず『新人大会県大会の成績』を記入してください。</t>
  </si>
  <si>
    <t>※　同一グループの申し込みが複数の時は、グループ内校内ランキング順に記入してください。</t>
  </si>
  <si>
    <t>男　・　女</t>
  </si>
  <si>
    <t>氏    名</t>
  </si>
  <si>
    <t>学年</t>
  </si>
  <si>
    <t>登録番号</t>
  </si>
  <si>
    <t>備考（今年度新人大会県大会成績等）</t>
  </si>
  <si>
    <t>合計数</t>
  </si>
  <si>
    <t>出場数</t>
  </si>
  <si>
    <t>岩槻商業</t>
  </si>
  <si>
    <t>岩槻商業</t>
  </si>
  <si>
    <t>岩槻　二郎</t>
  </si>
  <si>
    <t>岩槻　三郎</t>
  </si>
  <si>
    <t>ダブルス名簿</t>
  </si>
  <si>
    <t>岩槻　四郎</t>
  </si>
  <si>
    <t>岩槻　五郎</t>
  </si>
  <si>
    <t>岩槻　六郎</t>
  </si>
  <si>
    <t>岩槻　七郎</t>
  </si>
  <si>
    <t>岩槻　浩二</t>
  </si>
  <si>
    <t>岩槻　幸三</t>
  </si>
  <si>
    <t>岩槻　和司</t>
  </si>
  <si>
    <t>岩槻　大吾</t>
  </si>
  <si>
    <t>岩槻　権六</t>
  </si>
  <si>
    <t>岩槻　弥七</t>
  </si>
  <si>
    <t>女子複</t>
  </si>
  <si>
    <t>男子申込み</t>
  </si>
  <si>
    <t>女子申込み</t>
  </si>
  <si>
    <t>南部　〒330-0856　 さいたま市大宮区三橋4-96　　市立大宮西高校　　奥田　勝洋</t>
  </si>
  <si>
    <t>アドレス：k_okuda@city-saitama.ed.jp</t>
  </si>
  <si>
    <t>このファイルの例を消して、学校名から必要事項を直接打ち込んで下さい。 申込用紙に反映されます。</t>
  </si>
  <si>
    <t>平成２６年度  埼玉県高等学校バドミントンダブルス大会
　参加申込み書</t>
  </si>
  <si>
    <t>岩槻　一子</t>
  </si>
  <si>
    <t>岩槻　お市</t>
  </si>
  <si>
    <r>
      <t xml:space="preserve">大会運営ソフト用の名簿の入力に膨大な時間を要します。その時間削減のため、大会申込の際、下のような形式のエクセルのファイルを作りメールで送っていただくよう切にお願いします。その際、ファイル名には必ず学校名と男女を入れてつけてください。
</t>
    </r>
    <r>
      <rPr>
        <sz val="14"/>
        <rFont val="ＭＳ Ｐゴシック"/>
        <family val="3"/>
      </rPr>
      <t>入力箇所は、学校名・種目・選手氏名・略称です。</t>
    </r>
    <r>
      <rPr>
        <b/>
        <u val="single"/>
        <sz val="14"/>
        <rFont val="ＭＳ Ｐゴシック"/>
        <family val="3"/>
      </rPr>
      <t>氏名は性と名の間に全角スペース</t>
    </r>
    <r>
      <rPr>
        <sz val="14"/>
        <rFont val="ＭＳ Ｐゴシック"/>
        <family val="3"/>
      </rPr>
      <t>を入れてください。　　略称は４文字まで（学校名が４文字を越える場合は略して下さい）</t>
    </r>
    <r>
      <rPr>
        <sz val="11"/>
        <rFont val="ＭＳ Ｐゴシック"/>
        <family val="3"/>
      </rPr>
      <t xml:space="preserve">
</t>
    </r>
    <r>
      <rPr>
        <u val="single"/>
        <sz val="11"/>
        <rFont val="ＭＳ Ｐゴシック"/>
        <family val="3"/>
      </rPr>
      <t>ＭＳ Ｐゴシック体の１１ポイントで、センタリングや文字飾り等はしない</t>
    </r>
    <r>
      <rPr>
        <sz val="11"/>
        <rFont val="ＭＳ Ｐゴシック"/>
        <family val="3"/>
      </rPr>
      <t>でください。行高さ・列幅は任意で結構です。
よろしくお願いします。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</si>
</sst>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0;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sz val="14"/>
      <name val="ＭＳ 明朝"/>
      <family val="1"/>
    </font>
    <font>
      <sz val="7"/>
      <name val="Osaka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b/>
      <sz val="12"/>
      <name val="ＭＳ Ｐゴシック"/>
      <family val="3"/>
    </font>
    <font>
      <b/>
      <u val="single"/>
      <sz val="14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22"/>
      <name val="ＭＳ 明朝"/>
      <family val="1"/>
    </font>
    <font>
      <sz val="24"/>
      <name val="ＭＳ 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4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62" applyFont="1" applyFill="1" applyBorder="1" applyAlignment="1">
      <alignment horizontal="center" vertical="center"/>
      <protection/>
    </xf>
    <xf numFmtId="0" fontId="0" fillId="33" borderId="10" xfId="61" applyFont="1" applyFill="1" applyBorder="1" applyAlignment="1">
      <alignment horizontal="center" vertical="center"/>
      <protection/>
    </xf>
    <xf numFmtId="0" fontId="0" fillId="0" borderId="10" xfId="62" applyFont="1" applyBorder="1" applyAlignment="1">
      <alignment vertical="center"/>
      <protection/>
    </xf>
    <xf numFmtId="0" fontId="0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2" fillId="0" borderId="0" xfId="43" applyAlignment="1" applyProtection="1">
      <alignment/>
      <protection/>
    </xf>
    <xf numFmtId="0" fontId="0" fillId="0" borderId="0" xfId="43" applyFont="1" applyAlignment="1" applyProtection="1">
      <alignment horizontal="left" vertical="top"/>
      <protection/>
    </xf>
    <xf numFmtId="0" fontId="0" fillId="0" borderId="0" xfId="0" applyFont="1" applyAlignment="1">
      <alignment vertical="top"/>
    </xf>
    <xf numFmtId="0" fontId="0" fillId="0" borderId="10" xfId="62" applyFont="1" applyBorder="1" applyAlignment="1">
      <alignment horizontal="left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54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" fontId="12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61" applyFont="1" applyBorder="1" applyAlignment="1">
      <alignment horizontal="left" vertical="center"/>
      <protection/>
    </xf>
    <xf numFmtId="180" fontId="3" fillId="0" borderId="11" xfId="0" applyNumberFormat="1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/>
    </xf>
    <xf numFmtId="0" fontId="55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80" fontId="14" fillId="0" borderId="19" xfId="0" applyNumberFormat="1" applyFont="1" applyBorder="1" applyAlignment="1">
      <alignment horizontal="center" vertical="center"/>
    </xf>
    <xf numFmtId="180" fontId="14" fillId="0" borderId="16" xfId="0" applyNumberFormat="1" applyFont="1" applyBorder="1" applyAlignment="1">
      <alignment horizontal="center" vertical="center"/>
    </xf>
    <xf numFmtId="180" fontId="3" fillId="0" borderId="20" xfId="0" applyNumberFormat="1" applyFont="1" applyBorder="1" applyAlignment="1">
      <alignment horizontal="center" vertical="center"/>
    </xf>
    <xf numFmtId="180" fontId="3" fillId="0" borderId="21" xfId="0" applyNumberFormat="1" applyFont="1" applyBorder="1" applyAlignment="1">
      <alignment horizontal="center" vertical="center"/>
    </xf>
    <xf numFmtId="180" fontId="3" fillId="0" borderId="22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180" fontId="3" fillId="0" borderId="16" xfId="0" applyNumberFormat="1" applyFont="1" applyBorder="1" applyAlignment="1">
      <alignment horizontal="center" vertical="center"/>
    </xf>
    <xf numFmtId="180" fontId="3" fillId="0" borderId="15" xfId="0" applyNumberFormat="1" applyFont="1" applyBorder="1" applyAlignment="1">
      <alignment horizontal="center" vertical="center"/>
    </xf>
    <xf numFmtId="180" fontId="3" fillId="0" borderId="17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180" fontId="17" fillId="0" borderId="18" xfId="0" applyNumberFormat="1" applyFont="1" applyBorder="1" applyAlignment="1">
      <alignment horizontal="center" vertical="center"/>
    </xf>
    <xf numFmtId="180" fontId="17" fillId="0" borderId="11" xfId="0" applyNumberFormat="1" applyFont="1" applyBorder="1" applyAlignment="1">
      <alignment horizontal="center" vertical="center"/>
    </xf>
    <xf numFmtId="180" fontId="17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180" fontId="18" fillId="0" borderId="10" xfId="0" applyNumberFormat="1" applyFont="1" applyBorder="1" applyAlignment="1">
      <alignment horizontal="center"/>
    </xf>
    <xf numFmtId="180" fontId="12" fillId="0" borderId="11" xfId="0" applyNumberFormat="1" applyFont="1" applyBorder="1" applyAlignment="1">
      <alignment horizontal="center" vertical="center"/>
    </xf>
    <xf numFmtId="180" fontId="16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180" fontId="17" fillId="0" borderId="10" xfId="0" applyNumberFormat="1" applyFont="1" applyBorder="1" applyAlignment="1">
      <alignment horizontal="center" vertical="center"/>
    </xf>
    <xf numFmtId="180" fontId="17" fillId="0" borderId="10" xfId="0" applyNumberFormat="1" applyFont="1" applyBorder="1" applyAlignment="1">
      <alignment horizontal="center"/>
    </xf>
    <xf numFmtId="0" fontId="0" fillId="0" borderId="0" xfId="0" applyFont="1" applyAlignment="1">
      <alignment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インハイ01D.csv" xfId="61"/>
    <cellStyle name="標準_インハイ01S.csv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8</xdr:row>
      <xdr:rowOff>0</xdr:rowOff>
    </xdr:from>
    <xdr:to>
      <xdr:col>0</xdr:col>
      <xdr:colOff>752475</xdr:colOff>
      <xdr:row>9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409575" y="2200275"/>
          <a:ext cx="342900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8</xdr:row>
      <xdr:rowOff>0</xdr:rowOff>
    </xdr:from>
    <xdr:to>
      <xdr:col>0</xdr:col>
      <xdr:colOff>752475</xdr:colOff>
      <xdr:row>9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409575" y="2200275"/>
          <a:ext cx="342900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180975</xdr:rowOff>
    </xdr:from>
    <xdr:to>
      <xdr:col>2</xdr:col>
      <xdr:colOff>342900</xdr:colOff>
      <xdr:row>9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1152525" y="2190750"/>
          <a:ext cx="342900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180975</xdr:rowOff>
    </xdr:from>
    <xdr:to>
      <xdr:col>2</xdr:col>
      <xdr:colOff>342900</xdr:colOff>
      <xdr:row>9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1152525" y="2190750"/>
          <a:ext cx="342900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C3">
      <selection activeCell="F14" sqref="F14"/>
    </sheetView>
  </sheetViews>
  <sheetFormatPr defaultColWidth="12.875" defaultRowHeight="13.5"/>
  <cols>
    <col min="1" max="2" width="12.875" style="1" hidden="1" customWidth="1"/>
    <col min="3" max="3" width="4.50390625" style="1" bestFit="1" customWidth="1"/>
    <col min="4" max="4" width="12.50390625" style="1" bestFit="1" customWidth="1"/>
    <col min="5" max="5" width="8.875" style="1" bestFit="1" customWidth="1"/>
    <col min="6" max="6" width="12.50390625" style="1" bestFit="1" customWidth="1"/>
    <col min="7" max="7" width="9.625" style="1" customWidth="1"/>
    <col min="8" max="8" width="10.625" style="1" bestFit="1" customWidth="1"/>
    <col min="9" max="9" width="9.625" style="1" customWidth="1"/>
    <col min="10" max="10" width="8.50390625" style="1" customWidth="1"/>
    <col min="11" max="17" width="8.875" style="1" bestFit="1" customWidth="1"/>
    <col min="18" max="16384" width="12.875" style="1" customWidth="1"/>
  </cols>
  <sheetData>
    <row r="1" ht="19.5" customHeight="1">
      <c r="C1" s="11" t="s">
        <v>8</v>
      </c>
    </row>
    <row r="2" spans="4:16" s="2" customFormat="1" ht="129.75" customHeight="1">
      <c r="D2" s="85" t="s">
        <v>71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4:8" s="2" customFormat="1" ht="14.25">
      <c r="D3" s="38" t="s">
        <v>0</v>
      </c>
      <c r="E3" s="38"/>
      <c r="F3" s="13" t="s">
        <v>9</v>
      </c>
      <c r="H3" s="12"/>
    </row>
    <row r="4" ht="13.5">
      <c r="G4" t="s">
        <v>18</v>
      </c>
    </row>
    <row r="5" ht="13.5">
      <c r="H5" s="1" t="s">
        <v>14</v>
      </c>
    </row>
    <row r="6" ht="13.5">
      <c r="G6" t="s">
        <v>17</v>
      </c>
    </row>
    <row r="7" ht="13.5">
      <c r="H7" s="1" t="s">
        <v>15</v>
      </c>
    </row>
    <row r="8" ht="13.5">
      <c r="G8" s="17" t="s">
        <v>65</v>
      </c>
    </row>
    <row r="9" ht="13.5">
      <c r="H9" s="17" t="s">
        <v>66</v>
      </c>
    </row>
    <row r="10" ht="13.5">
      <c r="G10" t="s">
        <v>19</v>
      </c>
    </row>
    <row r="11" ht="13.5">
      <c r="H11" s="1" t="s">
        <v>16</v>
      </c>
    </row>
    <row r="12" spans="4:17" s="3" customFormat="1" ht="18" customHeight="1">
      <c r="D12" s="39" t="s">
        <v>5</v>
      </c>
      <c r="E12" s="39"/>
      <c r="F12" s="39" t="s">
        <v>10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5:6" s="3" customFormat="1" ht="18" customHeight="1">
      <c r="E13" s="4" t="s">
        <v>1</v>
      </c>
      <c r="F13" s="14" t="s">
        <v>20</v>
      </c>
    </row>
    <row r="14" spans="3:6" ht="19.5" customHeight="1">
      <c r="C14" s="11" t="s">
        <v>2</v>
      </c>
      <c r="F14" s="36" t="s">
        <v>67</v>
      </c>
    </row>
    <row r="15" ht="13.5">
      <c r="D15" s="17" t="s">
        <v>51</v>
      </c>
    </row>
    <row r="16" spans="1:10" s="5" customFormat="1" ht="13.5" customHeight="1">
      <c r="A16" s="16" t="s">
        <v>11</v>
      </c>
      <c r="B16" s="16" t="s">
        <v>62</v>
      </c>
      <c r="C16" s="7" t="s">
        <v>6</v>
      </c>
      <c r="D16" s="8" t="s">
        <v>3</v>
      </c>
      <c r="E16" s="8" t="s">
        <v>4</v>
      </c>
      <c r="F16" s="8" t="s">
        <v>12</v>
      </c>
      <c r="G16" s="6" t="s">
        <v>7</v>
      </c>
      <c r="H16" s="8" t="s">
        <v>13</v>
      </c>
      <c r="I16" s="6" t="s">
        <v>7</v>
      </c>
      <c r="J16" s="18" t="s">
        <v>30</v>
      </c>
    </row>
    <row r="17" spans="1:15" ht="13.5" customHeight="1">
      <c r="A17" s="1">
        <f>IF(A$16&lt;&gt;E17,"",COUNTIF($E$17:$E17,A$16))</f>
      </c>
      <c r="B17" s="1">
        <f>IF(B$16&lt;&gt;E17,"",COUNTIF($E$17:$E17,B$16))</f>
        <v>1</v>
      </c>
      <c r="C17" s="9">
        <v>1</v>
      </c>
      <c r="D17" s="32" t="s">
        <v>48</v>
      </c>
      <c r="E17" s="15" t="s">
        <v>62</v>
      </c>
      <c r="F17" s="33" t="s">
        <v>70</v>
      </c>
      <c r="G17" s="10" t="s">
        <v>47</v>
      </c>
      <c r="H17" s="33" t="s">
        <v>69</v>
      </c>
      <c r="I17" s="10" t="s">
        <v>47</v>
      </c>
      <c r="J17" s="19" t="s">
        <v>23</v>
      </c>
      <c r="N17" s="20" t="s">
        <v>11</v>
      </c>
      <c r="O17" s="20" t="s">
        <v>22</v>
      </c>
    </row>
    <row r="18" spans="1:15" ht="13.5" customHeight="1">
      <c r="A18" s="1">
        <f>IF(A$16&lt;&gt;E18,"",COUNTIF($E$17:$E18,A$16))</f>
        <v>1</v>
      </c>
      <c r="B18" s="1">
        <f>IF(B$16&lt;&gt;E18,"",COUNTIF($E$17:$E18,B$16))</f>
      </c>
      <c r="C18" s="9">
        <v>2</v>
      </c>
      <c r="D18" s="32" t="s">
        <v>48</v>
      </c>
      <c r="E18" s="15" t="s">
        <v>11</v>
      </c>
      <c r="F18" s="33" t="s">
        <v>56</v>
      </c>
      <c r="G18" s="10" t="s">
        <v>47</v>
      </c>
      <c r="H18" s="33" t="s">
        <v>49</v>
      </c>
      <c r="I18" s="10" t="s">
        <v>47</v>
      </c>
      <c r="J18" s="19" t="s">
        <v>21</v>
      </c>
      <c r="N18" s="20" t="s">
        <v>62</v>
      </c>
      <c r="O18" s="20" t="s">
        <v>24</v>
      </c>
    </row>
    <row r="19" spans="1:15" ht="13.5" customHeight="1">
      <c r="A19" s="1">
        <f>IF(A$16&lt;&gt;E19,"",COUNTIF($E$17:$E19,A$16))</f>
        <v>2</v>
      </c>
      <c r="B19" s="1">
        <f>IF(B$16&lt;&gt;E19,"",COUNTIF($E$17:$E19,B$16))</f>
      </c>
      <c r="C19" s="9">
        <v>3</v>
      </c>
      <c r="D19" s="32" t="s">
        <v>48</v>
      </c>
      <c r="E19" s="15" t="s">
        <v>11</v>
      </c>
      <c r="F19" s="33" t="s">
        <v>57</v>
      </c>
      <c r="G19" s="10" t="s">
        <v>47</v>
      </c>
      <c r="H19" s="33" t="s">
        <v>50</v>
      </c>
      <c r="I19" s="10" t="s">
        <v>47</v>
      </c>
      <c r="J19" s="19" t="s">
        <v>23</v>
      </c>
      <c r="O19" s="20" t="s">
        <v>26</v>
      </c>
    </row>
    <row r="20" spans="1:15" ht="13.5" customHeight="1">
      <c r="A20" s="1">
        <f>IF(A$16&lt;&gt;E20,"",COUNTIF($E$17:$E20,A$16))</f>
        <v>3</v>
      </c>
      <c r="B20" s="1">
        <f>IF(B$16&lt;&gt;E20,"",COUNTIF($E$17:$E20,B$16))</f>
      </c>
      <c r="C20" s="9">
        <v>4</v>
      </c>
      <c r="D20" s="32" t="s">
        <v>48</v>
      </c>
      <c r="E20" s="15" t="s">
        <v>11</v>
      </c>
      <c r="F20" s="33" t="s">
        <v>58</v>
      </c>
      <c r="G20" s="10" t="s">
        <v>47</v>
      </c>
      <c r="H20" s="33" t="s">
        <v>52</v>
      </c>
      <c r="I20" s="10" t="s">
        <v>47</v>
      </c>
      <c r="J20" s="19" t="s">
        <v>23</v>
      </c>
      <c r="O20" s="20" t="s">
        <v>28</v>
      </c>
    </row>
    <row r="21" spans="1:10" ht="13.5" customHeight="1">
      <c r="A21" s="1">
        <f>IF(A$16&lt;&gt;E21,"",COUNTIF($E$17:$E21,A$16))</f>
        <v>4</v>
      </c>
      <c r="B21" s="1">
        <f>IF(B$16&lt;&gt;E21,"",COUNTIF($E$17:$E21,B$16))</f>
      </c>
      <c r="C21" s="9">
        <v>5</v>
      </c>
      <c r="D21" s="32" t="s">
        <v>48</v>
      </c>
      <c r="E21" s="15" t="s">
        <v>11</v>
      </c>
      <c r="F21" s="33" t="s">
        <v>59</v>
      </c>
      <c r="G21" s="10" t="s">
        <v>47</v>
      </c>
      <c r="H21" s="33" t="s">
        <v>53</v>
      </c>
      <c r="I21" s="10" t="s">
        <v>47</v>
      </c>
      <c r="J21" s="19" t="s">
        <v>25</v>
      </c>
    </row>
    <row r="22" spans="1:10" ht="13.5" customHeight="1">
      <c r="A22" s="1">
        <f>IF(A$16&lt;&gt;E22,"",COUNTIF($E$17:$E22,A$16))</f>
        <v>5</v>
      </c>
      <c r="B22" s="1">
        <f>IF(B$16&lt;&gt;E22,"",COUNTIF($E$17:$E22,B$16))</f>
      </c>
      <c r="C22" s="9">
        <v>6</v>
      </c>
      <c r="D22" s="32" t="s">
        <v>48</v>
      </c>
      <c r="E22" s="15" t="s">
        <v>11</v>
      </c>
      <c r="F22" s="33" t="s">
        <v>60</v>
      </c>
      <c r="G22" s="10" t="s">
        <v>47</v>
      </c>
      <c r="H22" s="33" t="s">
        <v>54</v>
      </c>
      <c r="I22" s="10" t="s">
        <v>47</v>
      </c>
      <c r="J22" s="19" t="s">
        <v>25</v>
      </c>
    </row>
    <row r="23" spans="1:10" ht="13.5" customHeight="1">
      <c r="A23" s="1">
        <f>IF(A$16&lt;&gt;E23,"",COUNTIF($E$17:$E23,A$16))</f>
        <v>6</v>
      </c>
      <c r="B23" s="1">
        <f>IF(B$16&lt;&gt;E23,"",COUNTIF($E$17:$E23,B$16))</f>
      </c>
      <c r="C23" s="9">
        <v>7</v>
      </c>
      <c r="D23" s="32" t="s">
        <v>48</v>
      </c>
      <c r="E23" s="15" t="s">
        <v>11</v>
      </c>
      <c r="F23" s="33" t="s">
        <v>61</v>
      </c>
      <c r="G23" s="10" t="s">
        <v>47</v>
      </c>
      <c r="H23" s="33" t="s">
        <v>55</v>
      </c>
      <c r="I23" s="10" t="s">
        <v>47</v>
      </c>
      <c r="J23" s="19" t="s">
        <v>27</v>
      </c>
    </row>
    <row r="24" spans="1:10" ht="13.5" customHeight="1">
      <c r="A24" s="1">
        <f>IF(A$16&lt;&gt;E24,"",COUNTIF($E$17:$E24,A$16))</f>
      </c>
      <c r="B24" s="1">
        <f>IF(B$16&lt;&gt;E24,"",COUNTIF($E$17:$E24,B$16))</f>
      </c>
      <c r="C24" s="9">
        <v>8</v>
      </c>
      <c r="D24" s="32"/>
      <c r="E24" s="15"/>
      <c r="F24" s="33"/>
      <c r="G24" s="10"/>
      <c r="H24" s="10"/>
      <c r="I24" s="10"/>
      <c r="J24" s="19"/>
    </row>
    <row r="25" spans="1:10" ht="13.5" customHeight="1">
      <c r="A25" s="1">
        <f>IF(A$16&lt;&gt;E25,"",COUNTIF($E$17:$E25,A$16))</f>
      </c>
      <c r="B25" s="1">
        <f>IF(B$16&lt;&gt;E25,"",COUNTIF($E$17:$E25,B$16))</f>
      </c>
      <c r="C25" s="9">
        <v>9</v>
      </c>
      <c r="D25" s="32"/>
      <c r="E25" s="15"/>
      <c r="F25" s="33"/>
      <c r="G25" s="10"/>
      <c r="H25" s="10"/>
      <c r="I25" s="10"/>
      <c r="J25" s="19"/>
    </row>
    <row r="26" spans="1:10" ht="13.5" customHeight="1">
      <c r="A26" s="1">
        <f>IF(A$16&lt;&gt;E26,"",COUNTIF($E$17:$E26,A$16))</f>
      </c>
      <c r="B26" s="1">
        <f>IF(B$16&lt;&gt;E26,"",COUNTIF($E$17:$E26,B$16))</f>
      </c>
      <c r="C26" s="9">
        <v>10</v>
      </c>
      <c r="D26" s="32"/>
      <c r="E26" s="15"/>
      <c r="F26" s="33"/>
      <c r="G26" s="10"/>
      <c r="H26" s="10"/>
      <c r="I26" s="10"/>
      <c r="J26" s="19"/>
    </row>
    <row r="27" spans="1:10" ht="13.5" customHeight="1">
      <c r="A27" s="1">
        <f>IF(A$16&lt;&gt;E27,"",COUNTIF($E$17:$E27,A$16))</f>
      </c>
      <c r="B27" s="1">
        <f>IF(B$16&lt;&gt;E27,"",COUNTIF($E$17:$E27,B$16))</f>
      </c>
      <c r="C27" s="9">
        <v>11</v>
      </c>
      <c r="D27" s="32"/>
      <c r="E27" s="15"/>
      <c r="F27" s="33"/>
      <c r="G27" s="10"/>
      <c r="H27" s="10"/>
      <c r="I27" s="10"/>
      <c r="J27" s="19"/>
    </row>
    <row r="28" spans="1:10" ht="13.5" customHeight="1">
      <c r="A28" s="1">
        <f>IF(A$16&lt;&gt;E28,"",COUNTIF($E$17:$E28,A$16))</f>
      </c>
      <c r="B28" s="1">
        <f>IF(B$16&lt;&gt;E28,"",COUNTIF($E$17:$E28,B$16))</f>
      </c>
      <c r="C28" s="9">
        <v>12</v>
      </c>
      <c r="D28" s="32"/>
      <c r="E28" s="15"/>
      <c r="F28" s="33"/>
      <c r="G28" s="10"/>
      <c r="H28" s="10"/>
      <c r="I28" s="10"/>
      <c r="J28" s="19"/>
    </row>
    <row r="29" spans="1:10" ht="13.5" customHeight="1">
      <c r="A29" s="1">
        <f>IF(A$16&lt;&gt;E29,"",COUNTIF($E$17:$E29,A$16))</f>
      </c>
      <c r="B29" s="1">
        <f>IF(B$16&lt;&gt;E29,"",COUNTIF($E$17:$E29,B$16))</f>
      </c>
      <c r="C29" s="9">
        <v>13</v>
      </c>
      <c r="D29" s="32"/>
      <c r="E29" s="15"/>
      <c r="F29" s="33"/>
      <c r="G29" s="10"/>
      <c r="H29" s="10"/>
      <c r="I29" s="10"/>
      <c r="J29" s="19"/>
    </row>
    <row r="30" spans="1:10" ht="13.5" customHeight="1">
      <c r="A30" s="1">
        <f>IF(A$16&lt;&gt;E30,"",COUNTIF($E$17:$E30,A$16))</f>
      </c>
      <c r="B30" s="1">
        <f>IF(B$16&lt;&gt;E30,"",COUNTIF($E$17:$E30,B$16))</f>
      </c>
      <c r="C30" s="9">
        <v>14</v>
      </c>
      <c r="D30" s="32"/>
      <c r="E30" s="15"/>
      <c r="F30" s="33"/>
      <c r="G30" s="10"/>
      <c r="H30" s="10"/>
      <c r="I30" s="10"/>
      <c r="J30" s="19"/>
    </row>
    <row r="31" spans="1:10" ht="13.5" customHeight="1">
      <c r="A31" s="1">
        <f>IF(A$16&lt;&gt;E31,"",COUNTIF($E$17:$E31,A$16))</f>
      </c>
      <c r="B31" s="1">
        <f>IF(B$16&lt;&gt;E31,"",COUNTIF($E$17:$E31,B$16))</f>
      </c>
      <c r="C31" s="9">
        <v>15</v>
      </c>
      <c r="D31" s="32"/>
      <c r="E31" s="15"/>
      <c r="F31" s="33"/>
      <c r="G31" s="10"/>
      <c r="H31" s="10"/>
      <c r="I31" s="10"/>
      <c r="J31" s="19"/>
    </row>
    <row r="32" spans="1:10" ht="13.5" customHeight="1">
      <c r="A32" s="1">
        <f>IF(A$16&lt;&gt;E32,"",COUNTIF($E$17:$E32,A$16))</f>
      </c>
      <c r="B32" s="1">
        <f>IF(B$16&lt;&gt;E32,"",COUNTIF($E$17:$E32,B$16))</f>
      </c>
      <c r="C32" s="9">
        <v>16</v>
      </c>
      <c r="D32" s="32"/>
      <c r="E32" s="15"/>
      <c r="F32" s="33"/>
      <c r="G32" s="10"/>
      <c r="H32" s="10"/>
      <c r="I32" s="10"/>
      <c r="J32" s="19"/>
    </row>
    <row r="33" spans="1:10" ht="13.5" customHeight="1">
      <c r="A33" s="1">
        <f>IF(A$16&lt;&gt;E33,"",COUNTIF($E$17:$E33,A$16))</f>
      </c>
      <c r="B33" s="1">
        <f>IF(B$16&lt;&gt;E33,"",COUNTIF($E$17:$E33,B$16))</f>
      </c>
      <c r="C33" s="9">
        <v>17</v>
      </c>
      <c r="D33" s="32"/>
      <c r="E33" s="15"/>
      <c r="F33" s="33"/>
      <c r="G33" s="10"/>
      <c r="H33" s="10"/>
      <c r="I33" s="10"/>
      <c r="J33" s="19"/>
    </row>
    <row r="34" spans="1:10" ht="13.5" customHeight="1">
      <c r="A34" s="1">
        <f>IF(A$16&lt;&gt;E34,"",COUNTIF($E$17:$E34,A$16))</f>
      </c>
      <c r="B34" s="1">
        <f>IF(B$16&lt;&gt;E34,"",COUNTIF($E$17:$E34,B$16))</f>
      </c>
      <c r="C34" s="9">
        <v>18</v>
      </c>
      <c r="D34" s="32"/>
      <c r="E34" s="15"/>
      <c r="F34" s="33"/>
      <c r="G34" s="10"/>
      <c r="H34" s="10"/>
      <c r="I34" s="10"/>
      <c r="J34" s="19"/>
    </row>
    <row r="35" spans="1:10" ht="13.5" customHeight="1">
      <c r="A35" s="1">
        <f>IF(A$16&lt;&gt;E35,"",COUNTIF($E$17:$E35,A$16))</f>
      </c>
      <c r="B35" s="1">
        <f>IF(B$16&lt;&gt;E35,"",COUNTIF($E$17:$E35,B$16))</f>
      </c>
      <c r="C35" s="9">
        <v>19</v>
      </c>
      <c r="D35" s="32"/>
      <c r="E35" s="15"/>
      <c r="F35" s="33"/>
      <c r="G35" s="10"/>
      <c r="H35" s="10"/>
      <c r="I35" s="10"/>
      <c r="J35" s="19"/>
    </row>
    <row r="36" spans="1:10" ht="13.5" customHeight="1">
      <c r="A36" s="1">
        <f>IF(A$16&lt;&gt;E36,"",COUNTIF($E$17:$E36,A$16))</f>
      </c>
      <c r="B36" s="1">
        <f>IF(B$16&lt;&gt;E36,"",COUNTIF($E$17:$E36,B$16))</f>
      </c>
      <c r="C36" s="9">
        <v>20</v>
      </c>
      <c r="D36" s="32"/>
      <c r="E36" s="15"/>
      <c r="F36" s="33"/>
      <c r="G36" s="10"/>
      <c r="H36" s="10"/>
      <c r="I36" s="10"/>
      <c r="J36" s="19"/>
    </row>
    <row r="37" ht="13.5">
      <c r="J37"/>
    </row>
  </sheetData>
  <sheetProtection/>
  <mergeCells count="4">
    <mergeCell ref="D2:P2"/>
    <mergeCell ref="D3:E3"/>
    <mergeCell ref="D12:E12"/>
    <mergeCell ref="F12:Q12"/>
  </mergeCells>
  <dataValidations count="2">
    <dataValidation type="list" allowBlank="1" showInputMessage="1" showErrorMessage="1" sqref="J17:J36">
      <formula1>$O$17:$O$20</formula1>
    </dataValidation>
    <dataValidation type="list" allowBlank="1" showInputMessage="1" showErrorMessage="1" sqref="E17:E36">
      <formula1>$N$17:$N$18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PageLayoutView="0" workbookViewId="0" topLeftCell="A14">
      <selection activeCell="A3" sqref="A3"/>
    </sheetView>
  </sheetViews>
  <sheetFormatPr defaultColWidth="8.875" defaultRowHeight="13.5"/>
  <cols>
    <col min="1" max="1" width="10.125" style="0" customWidth="1"/>
    <col min="2" max="5" width="5.00390625" style="0" customWidth="1"/>
    <col min="6" max="6" width="5.375" style="0" customWidth="1"/>
    <col min="7" max="7" width="2.375" style="0" customWidth="1"/>
    <col min="8" max="8" width="2.125" style="0" customWidth="1"/>
    <col min="9" max="9" width="3.625" style="0" customWidth="1"/>
    <col min="10" max="10" width="2.125" style="0" customWidth="1"/>
    <col min="11" max="11" width="3.625" style="0" customWidth="1"/>
    <col min="12" max="14" width="5.625" style="0" customWidth="1"/>
    <col min="15" max="29" width="5.00390625" style="0" customWidth="1"/>
  </cols>
  <sheetData>
    <row r="1" spans="1:18" ht="42.75" customHeight="1">
      <c r="A1" s="40" t="s">
        <v>68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3.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22" ht="28.5" customHeight="1">
      <c r="A3" s="42" t="s">
        <v>31</v>
      </c>
      <c r="B3" s="42"/>
      <c r="C3" s="2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23"/>
      <c r="S3" s="24"/>
      <c r="T3" s="24"/>
      <c r="U3" s="24"/>
      <c r="V3" s="24"/>
    </row>
    <row r="4" spans="1:18" ht="28.5" customHeight="1">
      <c r="A4" s="44" t="s">
        <v>32</v>
      </c>
      <c r="B4" s="44"/>
      <c r="C4" s="45"/>
      <c r="D4" s="45"/>
      <c r="E4" s="45"/>
      <c r="F4" s="45"/>
      <c r="G4" s="45"/>
      <c r="H4" s="45" t="s">
        <v>33</v>
      </c>
      <c r="I4" s="45"/>
      <c r="J4" s="45"/>
      <c r="K4" s="46" t="s">
        <v>34</v>
      </c>
      <c r="L4" s="47"/>
      <c r="M4" s="45"/>
      <c r="N4" s="45"/>
      <c r="O4" s="45"/>
      <c r="P4" s="45"/>
      <c r="Q4" s="45" t="s">
        <v>35</v>
      </c>
      <c r="R4" s="47"/>
    </row>
    <row r="5" spans="1:18" ht="15" customHeight="1">
      <c r="A5" s="25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ht="15" customHeight="1">
      <c r="A6" s="25" t="s">
        <v>37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15" customHeight="1">
      <c r="A7" s="25" t="s">
        <v>38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5" customHeight="1">
      <c r="A8" s="25" t="s">
        <v>39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27.75" customHeight="1">
      <c r="A9" s="48" t="s">
        <v>40</v>
      </c>
      <c r="B9" s="49"/>
      <c r="C9" s="49"/>
      <c r="D9" s="50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13.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22" ht="23.25" customHeight="1">
      <c r="A11" s="27" t="s">
        <v>29</v>
      </c>
      <c r="B11" s="51" t="s">
        <v>41</v>
      </c>
      <c r="C11" s="52"/>
      <c r="D11" s="52"/>
      <c r="E11" s="53"/>
      <c r="F11" s="27" t="s">
        <v>42</v>
      </c>
      <c r="G11" s="51" t="s">
        <v>43</v>
      </c>
      <c r="H11" s="52"/>
      <c r="I11" s="52"/>
      <c r="J11" s="52"/>
      <c r="K11" s="52"/>
      <c r="L11" s="53"/>
      <c r="M11" s="51" t="s">
        <v>44</v>
      </c>
      <c r="N11" s="52"/>
      <c r="O11" s="52"/>
      <c r="P11" s="52"/>
      <c r="Q11" s="52"/>
      <c r="R11" s="53"/>
      <c r="S11" s="28"/>
      <c r="V11" s="28"/>
    </row>
    <row r="12" spans="1:19" ht="25.5" customHeight="1">
      <c r="A12" s="54" t="str">
        <f>'作業用'!D3</f>
        <v>Ａ</v>
      </c>
      <c r="B12" s="56" t="str">
        <f>'作業用'!B3</f>
        <v>岩槻　浩二</v>
      </c>
      <c r="C12" s="57"/>
      <c r="D12" s="57"/>
      <c r="E12" s="58"/>
      <c r="F12" s="29"/>
      <c r="G12" s="59"/>
      <c r="H12" s="60"/>
      <c r="I12" s="60"/>
      <c r="J12" s="60"/>
      <c r="K12" s="60"/>
      <c r="L12" s="61"/>
      <c r="M12" s="62"/>
      <c r="N12" s="63"/>
      <c r="O12" s="63"/>
      <c r="P12" s="63"/>
      <c r="Q12" s="63"/>
      <c r="R12" s="64"/>
      <c r="S12" s="28"/>
    </row>
    <row r="13" spans="1:19" ht="25.5" customHeight="1">
      <c r="A13" s="55"/>
      <c r="B13" s="65" t="str">
        <f>'作業用'!C3</f>
        <v>岩槻　二郎</v>
      </c>
      <c r="C13" s="66"/>
      <c r="D13" s="66"/>
      <c r="E13" s="67"/>
      <c r="F13" s="30"/>
      <c r="G13" s="68"/>
      <c r="H13" s="69"/>
      <c r="I13" s="69"/>
      <c r="J13" s="69"/>
      <c r="K13" s="69"/>
      <c r="L13" s="70"/>
      <c r="M13" s="71"/>
      <c r="N13" s="72"/>
      <c r="O13" s="72"/>
      <c r="P13" s="72"/>
      <c r="Q13" s="72"/>
      <c r="R13" s="73"/>
      <c r="S13" s="28"/>
    </row>
    <row r="14" spans="1:19" ht="25.5" customHeight="1">
      <c r="A14" s="54" t="str">
        <f>'作業用'!D4</f>
        <v>Ｂ</v>
      </c>
      <c r="B14" s="56" t="str">
        <f>'作業用'!B4</f>
        <v>岩槻　幸三</v>
      </c>
      <c r="C14" s="57"/>
      <c r="D14" s="57"/>
      <c r="E14" s="58"/>
      <c r="F14" s="29"/>
      <c r="G14" s="59"/>
      <c r="H14" s="60"/>
      <c r="I14" s="60"/>
      <c r="J14" s="60"/>
      <c r="K14" s="60"/>
      <c r="L14" s="61"/>
      <c r="M14" s="62"/>
      <c r="N14" s="63"/>
      <c r="O14" s="63"/>
      <c r="P14" s="63"/>
      <c r="Q14" s="63"/>
      <c r="R14" s="64"/>
      <c r="S14" s="28"/>
    </row>
    <row r="15" spans="1:19" ht="25.5" customHeight="1">
      <c r="A15" s="55"/>
      <c r="B15" s="65" t="str">
        <f>'作業用'!C4</f>
        <v>岩槻　三郎</v>
      </c>
      <c r="C15" s="66"/>
      <c r="D15" s="66"/>
      <c r="E15" s="67"/>
      <c r="F15" s="30"/>
      <c r="G15" s="68"/>
      <c r="H15" s="69"/>
      <c r="I15" s="69"/>
      <c r="J15" s="69"/>
      <c r="K15" s="69"/>
      <c r="L15" s="70"/>
      <c r="M15" s="71"/>
      <c r="N15" s="72"/>
      <c r="O15" s="72"/>
      <c r="P15" s="72"/>
      <c r="Q15" s="72"/>
      <c r="R15" s="73"/>
      <c r="S15" s="28"/>
    </row>
    <row r="16" spans="1:19" ht="25.5" customHeight="1">
      <c r="A16" s="54" t="str">
        <f>'作業用'!D5</f>
        <v>Ｂ</v>
      </c>
      <c r="B16" s="56" t="str">
        <f>'作業用'!B5</f>
        <v>岩槻　和司</v>
      </c>
      <c r="C16" s="57"/>
      <c r="D16" s="57"/>
      <c r="E16" s="58"/>
      <c r="F16" s="29"/>
      <c r="G16" s="59"/>
      <c r="H16" s="60"/>
      <c r="I16" s="60"/>
      <c r="J16" s="60"/>
      <c r="K16" s="60"/>
      <c r="L16" s="61"/>
      <c r="M16" s="62"/>
      <c r="N16" s="63"/>
      <c r="O16" s="63"/>
      <c r="P16" s="63"/>
      <c r="Q16" s="63"/>
      <c r="R16" s="64"/>
      <c r="S16" s="28"/>
    </row>
    <row r="17" spans="1:19" ht="25.5" customHeight="1">
      <c r="A17" s="55"/>
      <c r="B17" s="65" t="str">
        <f>'作業用'!C5</f>
        <v>岩槻　四郎</v>
      </c>
      <c r="C17" s="66"/>
      <c r="D17" s="66"/>
      <c r="E17" s="67"/>
      <c r="F17" s="30"/>
      <c r="G17" s="68"/>
      <c r="H17" s="69"/>
      <c r="I17" s="69"/>
      <c r="J17" s="69"/>
      <c r="K17" s="69"/>
      <c r="L17" s="70"/>
      <c r="M17" s="71"/>
      <c r="N17" s="72"/>
      <c r="O17" s="72"/>
      <c r="P17" s="72"/>
      <c r="Q17" s="72"/>
      <c r="R17" s="73"/>
      <c r="S17" s="28"/>
    </row>
    <row r="18" spans="1:19" ht="25.5" customHeight="1">
      <c r="A18" s="54" t="str">
        <f>'作業用'!D6</f>
        <v>Ｃ</v>
      </c>
      <c r="B18" s="56" t="str">
        <f>'作業用'!B6</f>
        <v>岩槻　大吾</v>
      </c>
      <c r="C18" s="57"/>
      <c r="D18" s="57"/>
      <c r="E18" s="58"/>
      <c r="F18" s="29"/>
      <c r="G18" s="59"/>
      <c r="H18" s="60"/>
      <c r="I18" s="60"/>
      <c r="J18" s="60"/>
      <c r="K18" s="60"/>
      <c r="L18" s="61"/>
      <c r="M18" s="62"/>
      <c r="N18" s="63"/>
      <c r="O18" s="63"/>
      <c r="P18" s="63"/>
      <c r="Q18" s="63"/>
      <c r="R18" s="64"/>
      <c r="S18" s="28"/>
    </row>
    <row r="19" spans="1:19" ht="25.5" customHeight="1">
      <c r="A19" s="55"/>
      <c r="B19" s="65" t="str">
        <f>'作業用'!C6</f>
        <v>岩槻　五郎</v>
      </c>
      <c r="C19" s="66"/>
      <c r="D19" s="66"/>
      <c r="E19" s="67"/>
      <c r="F19" s="30"/>
      <c r="G19" s="68"/>
      <c r="H19" s="69"/>
      <c r="I19" s="69"/>
      <c r="J19" s="69"/>
      <c r="K19" s="69"/>
      <c r="L19" s="70"/>
      <c r="M19" s="71"/>
      <c r="N19" s="72"/>
      <c r="O19" s="72"/>
      <c r="P19" s="72"/>
      <c r="Q19" s="72"/>
      <c r="R19" s="73"/>
      <c r="S19" s="28"/>
    </row>
    <row r="20" spans="1:19" ht="25.5" customHeight="1">
      <c r="A20" s="54" t="str">
        <f>'作業用'!D7</f>
        <v>Ｃ</v>
      </c>
      <c r="B20" s="56" t="str">
        <f>'作業用'!B7</f>
        <v>岩槻　権六</v>
      </c>
      <c r="C20" s="57"/>
      <c r="D20" s="57"/>
      <c r="E20" s="58"/>
      <c r="F20" s="29"/>
      <c r="G20" s="59"/>
      <c r="H20" s="60"/>
      <c r="I20" s="60"/>
      <c r="J20" s="60"/>
      <c r="K20" s="60"/>
      <c r="L20" s="61"/>
      <c r="M20" s="62"/>
      <c r="N20" s="63"/>
      <c r="O20" s="63"/>
      <c r="P20" s="63"/>
      <c r="Q20" s="63"/>
      <c r="R20" s="64"/>
      <c r="S20" s="28"/>
    </row>
    <row r="21" spans="1:19" ht="25.5" customHeight="1">
      <c r="A21" s="55"/>
      <c r="B21" s="65" t="str">
        <f>'作業用'!C7</f>
        <v>岩槻　六郎</v>
      </c>
      <c r="C21" s="66"/>
      <c r="D21" s="66"/>
      <c r="E21" s="67"/>
      <c r="F21" s="30"/>
      <c r="G21" s="68"/>
      <c r="H21" s="69"/>
      <c r="I21" s="69"/>
      <c r="J21" s="69"/>
      <c r="K21" s="69"/>
      <c r="L21" s="70"/>
      <c r="M21" s="71"/>
      <c r="N21" s="72"/>
      <c r="O21" s="72"/>
      <c r="P21" s="72"/>
      <c r="Q21" s="72"/>
      <c r="R21" s="73"/>
      <c r="S21" s="28"/>
    </row>
    <row r="22" spans="1:19" ht="25.5" customHeight="1">
      <c r="A22" s="54" t="str">
        <f>'作業用'!D8</f>
        <v>Ｄ</v>
      </c>
      <c r="B22" s="56" t="str">
        <f>'作業用'!B8</f>
        <v>岩槻　弥七</v>
      </c>
      <c r="C22" s="57"/>
      <c r="D22" s="57"/>
      <c r="E22" s="58"/>
      <c r="F22" s="29"/>
      <c r="G22" s="59"/>
      <c r="H22" s="60"/>
      <c r="I22" s="60"/>
      <c r="J22" s="60"/>
      <c r="K22" s="60"/>
      <c r="L22" s="61"/>
      <c r="M22" s="62"/>
      <c r="N22" s="63"/>
      <c r="O22" s="63"/>
      <c r="P22" s="63"/>
      <c r="Q22" s="63"/>
      <c r="R22" s="64"/>
      <c r="S22" s="28"/>
    </row>
    <row r="23" spans="1:19" ht="25.5" customHeight="1">
      <c r="A23" s="55"/>
      <c r="B23" s="65" t="str">
        <f>'作業用'!C8</f>
        <v>岩槻　七郎</v>
      </c>
      <c r="C23" s="66"/>
      <c r="D23" s="66"/>
      <c r="E23" s="67"/>
      <c r="F23" s="30"/>
      <c r="G23" s="68"/>
      <c r="H23" s="69"/>
      <c r="I23" s="69"/>
      <c r="J23" s="69"/>
      <c r="K23" s="69"/>
      <c r="L23" s="70"/>
      <c r="M23" s="71"/>
      <c r="N23" s="72"/>
      <c r="O23" s="72"/>
      <c r="P23" s="72"/>
      <c r="Q23" s="72"/>
      <c r="R23" s="73"/>
      <c r="S23" s="28"/>
    </row>
    <row r="24" spans="1:19" ht="25.5" customHeight="1">
      <c r="A24" s="54">
        <f>'作業用'!D9</f>
      </c>
      <c r="B24" s="56">
        <f>'作業用'!B9</f>
      </c>
      <c r="C24" s="57"/>
      <c r="D24" s="57"/>
      <c r="E24" s="58"/>
      <c r="F24" s="29"/>
      <c r="G24" s="59"/>
      <c r="H24" s="60"/>
      <c r="I24" s="60"/>
      <c r="J24" s="60"/>
      <c r="K24" s="60"/>
      <c r="L24" s="61"/>
      <c r="M24" s="62"/>
      <c r="N24" s="63"/>
      <c r="O24" s="63"/>
      <c r="P24" s="63"/>
      <c r="Q24" s="63"/>
      <c r="R24" s="64"/>
      <c r="S24" s="28"/>
    </row>
    <row r="25" spans="1:19" ht="25.5" customHeight="1">
      <c r="A25" s="55"/>
      <c r="B25" s="65">
        <f>'作業用'!C9</f>
      </c>
      <c r="C25" s="66"/>
      <c r="D25" s="66"/>
      <c r="E25" s="67"/>
      <c r="F25" s="30"/>
      <c r="G25" s="68"/>
      <c r="H25" s="69"/>
      <c r="I25" s="69"/>
      <c r="J25" s="69"/>
      <c r="K25" s="69"/>
      <c r="L25" s="70"/>
      <c r="M25" s="71"/>
      <c r="N25" s="72"/>
      <c r="O25" s="72"/>
      <c r="P25" s="72"/>
      <c r="Q25" s="72"/>
      <c r="R25" s="73"/>
      <c r="S25" s="28"/>
    </row>
    <row r="26" spans="1:19" ht="25.5" customHeight="1">
      <c r="A26" s="54">
        <f>'作業用'!D10</f>
      </c>
      <c r="B26" s="56">
        <f>'作業用'!B10</f>
      </c>
      <c r="C26" s="57"/>
      <c r="D26" s="57"/>
      <c r="E26" s="58"/>
      <c r="F26" s="29"/>
      <c r="G26" s="59"/>
      <c r="H26" s="60"/>
      <c r="I26" s="60"/>
      <c r="J26" s="60"/>
      <c r="K26" s="60"/>
      <c r="L26" s="61"/>
      <c r="M26" s="62"/>
      <c r="N26" s="63"/>
      <c r="O26" s="63"/>
      <c r="P26" s="63"/>
      <c r="Q26" s="63"/>
      <c r="R26" s="64"/>
      <c r="S26" s="28"/>
    </row>
    <row r="27" spans="1:19" ht="25.5" customHeight="1">
      <c r="A27" s="55"/>
      <c r="B27" s="65">
        <f>'作業用'!C10</f>
      </c>
      <c r="C27" s="66"/>
      <c r="D27" s="66"/>
      <c r="E27" s="67"/>
      <c r="F27" s="30"/>
      <c r="G27" s="68"/>
      <c r="H27" s="69"/>
      <c r="I27" s="69"/>
      <c r="J27" s="69"/>
      <c r="K27" s="69"/>
      <c r="L27" s="70"/>
      <c r="M27" s="71"/>
      <c r="N27" s="72"/>
      <c r="O27" s="72"/>
      <c r="P27" s="72"/>
      <c r="Q27" s="72"/>
      <c r="R27" s="73"/>
      <c r="S27" s="28"/>
    </row>
    <row r="28" spans="1:19" ht="25.5" customHeight="1">
      <c r="A28" s="54">
        <f>'作業用'!D11</f>
      </c>
      <c r="B28" s="56">
        <f>'作業用'!B11</f>
      </c>
      <c r="C28" s="57"/>
      <c r="D28" s="57"/>
      <c r="E28" s="58"/>
      <c r="F28" s="29"/>
      <c r="G28" s="59"/>
      <c r="H28" s="60"/>
      <c r="I28" s="60"/>
      <c r="J28" s="60"/>
      <c r="K28" s="60"/>
      <c r="L28" s="61"/>
      <c r="M28" s="62"/>
      <c r="N28" s="63"/>
      <c r="O28" s="63"/>
      <c r="P28" s="63"/>
      <c r="Q28" s="63"/>
      <c r="R28" s="64"/>
      <c r="S28" s="28"/>
    </row>
    <row r="29" spans="1:19" ht="25.5" customHeight="1">
      <c r="A29" s="55"/>
      <c r="B29" s="65">
        <f>'作業用'!C11</f>
      </c>
      <c r="C29" s="66"/>
      <c r="D29" s="66"/>
      <c r="E29" s="67"/>
      <c r="F29" s="30"/>
      <c r="G29" s="68"/>
      <c r="H29" s="69"/>
      <c r="I29" s="69"/>
      <c r="J29" s="69"/>
      <c r="K29" s="69"/>
      <c r="L29" s="70"/>
      <c r="M29" s="71"/>
      <c r="N29" s="72"/>
      <c r="O29" s="72"/>
      <c r="P29" s="72"/>
      <c r="Q29" s="72"/>
      <c r="R29" s="73"/>
      <c r="S29" s="28"/>
    </row>
    <row r="30" spans="1:19" ht="25.5" customHeight="1">
      <c r="A30" s="54">
        <f>'作業用'!D12</f>
      </c>
      <c r="B30" s="56">
        <f>'作業用'!B12</f>
      </c>
      <c r="C30" s="57"/>
      <c r="D30" s="57"/>
      <c r="E30" s="58"/>
      <c r="F30" s="29"/>
      <c r="G30" s="59"/>
      <c r="H30" s="60"/>
      <c r="I30" s="60"/>
      <c r="J30" s="60"/>
      <c r="K30" s="60"/>
      <c r="L30" s="61"/>
      <c r="M30" s="62"/>
      <c r="N30" s="63"/>
      <c r="O30" s="63"/>
      <c r="P30" s="63"/>
      <c r="Q30" s="63"/>
      <c r="R30" s="64"/>
      <c r="S30" s="28"/>
    </row>
    <row r="31" spans="1:19" ht="25.5" customHeight="1">
      <c r="A31" s="55"/>
      <c r="B31" s="65">
        <f>'作業用'!C12</f>
      </c>
      <c r="C31" s="66"/>
      <c r="D31" s="66"/>
      <c r="E31" s="67"/>
      <c r="F31" s="30"/>
      <c r="G31" s="68"/>
      <c r="H31" s="69"/>
      <c r="I31" s="69"/>
      <c r="J31" s="69"/>
      <c r="K31" s="69"/>
      <c r="L31" s="70"/>
      <c r="M31" s="71"/>
      <c r="N31" s="72"/>
      <c r="O31" s="72"/>
      <c r="P31" s="72"/>
      <c r="Q31" s="72"/>
      <c r="R31" s="73"/>
      <c r="S31" s="28"/>
    </row>
    <row r="32" spans="1:18" ht="13.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22" ht="19.5" customHeight="1">
      <c r="A33" s="31" t="s">
        <v>29</v>
      </c>
      <c r="B33" s="78" t="s">
        <v>21</v>
      </c>
      <c r="C33" s="78"/>
      <c r="D33" s="78"/>
      <c r="E33" s="78" t="s">
        <v>23</v>
      </c>
      <c r="F33" s="78"/>
      <c r="G33" s="78"/>
      <c r="H33" s="78"/>
      <c r="I33" s="78" t="s">
        <v>25</v>
      </c>
      <c r="J33" s="78"/>
      <c r="K33" s="78"/>
      <c r="L33" s="78"/>
      <c r="M33" s="78" t="s">
        <v>27</v>
      </c>
      <c r="N33" s="78"/>
      <c r="O33" s="78"/>
      <c r="P33" s="78" t="s">
        <v>45</v>
      </c>
      <c r="Q33" s="78"/>
      <c r="R33" s="78"/>
      <c r="S33" s="28"/>
      <c r="U33" s="28"/>
      <c r="V33" s="28"/>
    </row>
    <row r="34" spans="1:22" ht="30.75" customHeight="1">
      <c r="A34" s="31" t="s">
        <v>46</v>
      </c>
      <c r="B34" s="74">
        <f>COUNTIF($A$12:$A$31,B33)</f>
        <v>1</v>
      </c>
      <c r="C34" s="75"/>
      <c r="D34" s="76"/>
      <c r="E34" s="74">
        <f>COUNTIF(A12:A31,E33)</f>
        <v>2</v>
      </c>
      <c r="F34" s="75"/>
      <c r="G34" s="75"/>
      <c r="H34" s="76"/>
      <c r="I34" s="74">
        <f>COUNTIF(A12:A31,I33)</f>
        <v>2</v>
      </c>
      <c r="J34" s="75"/>
      <c r="K34" s="75"/>
      <c r="L34" s="76"/>
      <c r="M34" s="79">
        <f>COUNTIF(A12:A31,M33)</f>
        <v>1</v>
      </c>
      <c r="N34" s="79"/>
      <c r="O34" s="79"/>
      <c r="P34" s="74">
        <f>SUM(B34:O34)</f>
        <v>6</v>
      </c>
      <c r="Q34" s="75"/>
      <c r="R34" s="76"/>
      <c r="S34" s="28"/>
      <c r="T34" s="77"/>
      <c r="U34" s="77"/>
      <c r="V34" s="77"/>
    </row>
  </sheetData>
  <sheetProtection/>
  <mergeCells count="94">
    <mergeCell ref="T34:V34"/>
    <mergeCell ref="B33:D33"/>
    <mergeCell ref="E33:H33"/>
    <mergeCell ref="I33:L33"/>
    <mergeCell ref="M33:O33"/>
    <mergeCell ref="P33:R33"/>
    <mergeCell ref="B34:D34"/>
    <mergeCell ref="E34:H34"/>
    <mergeCell ref="I34:L34"/>
    <mergeCell ref="M34:O34"/>
    <mergeCell ref="P34:R34"/>
    <mergeCell ref="A30:A31"/>
    <mergeCell ref="B30:E30"/>
    <mergeCell ref="G30:L30"/>
    <mergeCell ref="M30:R30"/>
    <mergeCell ref="B31:E31"/>
    <mergeCell ref="G31:L31"/>
    <mergeCell ref="M31:R31"/>
    <mergeCell ref="A28:A29"/>
    <mergeCell ref="B28:E28"/>
    <mergeCell ref="G28:L28"/>
    <mergeCell ref="M28:R28"/>
    <mergeCell ref="B29:E29"/>
    <mergeCell ref="G29:L29"/>
    <mergeCell ref="M29:R29"/>
    <mergeCell ref="A26:A27"/>
    <mergeCell ref="B26:E26"/>
    <mergeCell ref="G26:L26"/>
    <mergeCell ref="M26:R26"/>
    <mergeCell ref="B27:E27"/>
    <mergeCell ref="G27:L27"/>
    <mergeCell ref="M27:R27"/>
    <mergeCell ref="A24:A25"/>
    <mergeCell ref="B24:E24"/>
    <mergeCell ref="G24:L24"/>
    <mergeCell ref="M24:R24"/>
    <mergeCell ref="B25:E25"/>
    <mergeCell ref="G25:L25"/>
    <mergeCell ref="M25:R25"/>
    <mergeCell ref="A22:A23"/>
    <mergeCell ref="B22:E22"/>
    <mergeCell ref="G22:L22"/>
    <mergeCell ref="M22:R22"/>
    <mergeCell ref="B23:E23"/>
    <mergeCell ref="G23:L23"/>
    <mergeCell ref="M23:R23"/>
    <mergeCell ref="A20:A21"/>
    <mergeCell ref="B20:E20"/>
    <mergeCell ref="G20:L20"/>
    <mergeCell ref="M20:R20"/>
    <mergeCell ref="B21:E21"/>
    <mergeCell ref="G21:L21"/>
    <mergeCell ref="M21:R21"/>
    <mergeCell ref="A18:A19"/>
    <mergeCell ref="B18:E18"/>
    <mergeCell ref="G18:L18"/>
    <mergeCell ref="M18:R18"/>
    <mergeCell ref="B19:E19"/>
    <mergeCell ref="G19:L19"/>
    <mergeCell ref="M19:R19"/>
    <mergeCell ref="A16:A17"/>
    <mergeCell ref="B16:E16"/>
    <mergeCell ref="G16:L16"/>
    <mergeCell ref="M16:R16"/>
    <mergeCell ref="B17:E17"/>
    <mergeCell ref="G17:L17"/>
    <mergeCell ref="M17:R17"/>
    <mergeCell ref="M13:R13"/>
    <mergeCell ref="A14:A15"/>
    <mergeCell ref="B14:E14"/>
    <mergeCell ref="G14:L14"/>
    <mergeCell ref="M14:R14"/>
    <mergeCell ref="B15:E15"/>
    <mergeCell ref="G15:L15"/>
    <mergeCell ref="M15:R15"/>
    <mergeCell ref="A9:D9"/>
    <mergeCell ref="B11:E11"/>
    <mergeCell ref="G11:L11"/>
    <mergeCell ref="M11:R11"/>
    <mergeCell ref="A12:A13"/>
    <mergeCell ref="B12:E12"/>
    <mergeCell ref="G12:L12"/>
    <mergeCell ref="M12:R12"/>
    <mergeCell ref="B13:E13"/>
    <mergeCell ref="G13:L13"/>
    <mergeCell ref="A1:R1"/>
    <mergeCell ref="A3:B3"/>
    <mergeCell ref="D3:Q3"/>
    <mergeCell ref="A4:B4"/>
    <mergeCell ref="C4:G4"/>
    <mergeCell ref="H4:J4"/>
    <mergeCell ref="K4:L4"/>
    <mergeCell ref="M4:P4"/>
    <mergeCell ref="Q4:R4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PageLayoutView="0" workbookViewId="0" topLeftCell="A21">
      <selection activeCell="A3" sqref="A3"/>
    </sheetView>
  </sheetViews>
  <sheetFormatPr defaultColWidth="8.875" defaultRowHeight="13.5"/>
  <cols>
    <col min="1" max="1" width="10.125" style="0" customWidth="1"/>
    <col min="2" max="5" width="5.00390625" style="0" customWidth="1"/>
    <col min="6" max="6" width="5.375" style="0" customWidth="1"/>
    <col min="7" max="7" width="2.375" style="0" customWidth="1"/>
    <col min="8" max="8" width="2.125" style="0" customWidth="1"/>
    <col min="9" max="9" width="3.625" style="0" customWidth="1"/>
    <col min="10" max="10" width="2.125" style="0" customWidth="1"/>
    <col min="11" max="11" width="3.625" style="0" customWidth="1"/>
    <col min="12" max="14" width="5.625" style="0" customWidth="1"/>
    <col min="15" max="29" width="5.00390625" style="0" customWidth="1"/>
  </cols>
  <sheetData>
    <row r="1" spans="1:18" ht="42.75" customHeight="1">
      <c r="A1" s="40" t="s">
        <v>68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3.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22" ht="28.5" customHeight="1">
      <c r="A3" s="42" t="s">
        <v>31</v>
      </c>
      <c r="B3" s="42"/>
      <c r="C3" s="34"/>
      <c r="D3" s="80">
        <f>'男子申込み(1)'!D3:Q3</f>
        <v>0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35"/>
      <c r="S3" s="24"/>
      <c r="T3" s="24"/>
      <c r="U3" s="24"/>
      <c r="V3" s="24"/>
    </row>
    <row r="4" spans="1:18" ht="28.5" customHeight="1">
      <c r="A4" s="44" t="s">
        <v>32</v>
      </c>
      <c r="B4" s="44"/>
      <c r="C4" s="66">
        <f>'男子申込み(1)'!C4:G4</f>
        <v>0</v>
      </c>
      <c r="D4" s="66"/>
      <c r="E4" s="66"/>
      <c r="F4" s="66"/>
      <c r="G4" s="66"/>
      <c r="H4" s="66" t="s">
        <v>33</v>
      </c>
      <c r="I4" s="66"/>
      <c r="J4" s="66"/>
      <c r="K4" s="65" t="s">
        <v>34</v>
      </c>
      <c r="L4" s="67"/>
      <c r="M4" s="66">
        <f>'男子申込み(1)'!M4:P4</f>
        <v>0</v>
      </c>
      <c r="N4" s="66"/>
      <c r="O4" s="66"/>
      <c r="P4" s="66"/>
      <c r="Q4" s="66" t="s">
        <v>35</v>
      </c>
      <c r="R4" s="67"/>
    </row>
    <row r="5" spans="1:18" ht="15" customHeight="1">
      <c r="A5" s="25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ht="15" customHeight="1">
      <c r="A6" s="25" t="s">
        <v>37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15" customHeight="1">
      <c r="A7" s="25" t="s">
        <v>38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5" customHeight="1">
      <c r="A8" s="25" t="s">
        <v>39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27.75" customHeight="1">
      <c r="A9" s="48" t="s">
        <v>40</v>
      </c>
      <c r="B9" s="49"/>
      <c r="C9" s="49"/>
      <c r="D9" s="50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13.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22" ht="23.25" customHeight="1">
      <c r="A11" s="27" t="s">
        <v>29</v>
      </c>
      <c r="B11" s="51" t="s">
        <v>41</v>
      </c>
      <c r="C11" s="52"/>
      <c r="D11" s="52"/>
      <c r="E11" s="53"/>
      <c r="F11" s="27" t="s">
        <v>42</v>
      </c>
      <c r="G11" s="51" t="s">
        <v>43</v>
      </c>
      <c r="H11" s="52"/>
      <c r="I11" s="52"/>
      <c r="J11" s="52"/>
      <c r="K11" s="52"/>
      <c r="L11" s="53"/>
      <c r="M11" s="51" t="s">
        <v>44</v>
      </c>
      <c r="N11" s="52"/>
      <c r="O11" s="52"/>
      <c r="P11" s="52"/>
      <c r="Q11" s="52"/>
      <c r="R11" s="53"/>
      <c r="S11" s="28"/>
      <c r="V11" s="28"/>
    </row>
    <row r="12" spans="1:19" ht="25.5" customHeight="1">
      <c r="A12" s="54">
        <f>'作業用'!D13</f>
      </c>
      <c r="B12" s="56">
        <f>'作業用'!B13</f>
      </c>
      <c r="C12" s="57"/>
      <c r="D12" s="57"/>
      <c r="E12" s="58"/>
      <c r="F12" s="29"/>
      <c r="G12" s="59"/>
      <c r="H12" s="60"/>
      <c r="I12" s="60"/>
      <c r="J12" s="60"/>
      <c r="K12" s="60"/>
      <c r="L12" s="61"/>
      <c r="M12" s="62"/>
      <c r="N12" s="63"/>
      <c r="O12" s="63"/>
      <c r="P12" s="63"/>
      <c r="Q12" s="63"/>
      <c r="R12" s="64"/>
      <c r="S12" s="28"/>
    </row>
    <row r="13" spans="1:19" ht="25.5" customHeight="1">
      <c r="A13" s="55"/>
      <c r="B13" s="65">
        <f>'作業用'!C13</f>
      </c>
      <c r="C13" s="66"/>
      <c r="D13" s="66"/>
      <c r="E13" s="67"/>
      <c r="F13" s="30"/>
      <c r="G13" s="68"/>
      <c r="H13" s="69"/>
      <c r="I13" s="69"/>
      <c r="J13" s="69"/>
      <c r="K13" s="69"/>
      <c r="L13" s="70"/>
      <c r="M13" s="71"/>
      <c r="N13" s="72"/>
      <c r="O13" s="72"/>
      <c r="P13" s="72"/>
      <c r="Q13" s="72"/>
      <c r="R13" s="73"/>
      <c r="S13" s="28"/>
    </row>
    <row r="14" spans="1:19" ht="25.5" customHeight="1">
      <c r="A14" s="54">
        <f>'作業用'!D14</f>
      </c>
      <c r="B14" s="56">
        <f>'作業用'!B14</f>
      </c>
      <c r="C14" s="57"/>
      <c r="D14" s="57"/>
      <c r="E14" s="58"/>
      <c r="F14" s="29"/>
      <c r="G14" s="59"/>
      <c r="H14" s="60"/>
      <c r="I14" s="60"/>
      <c r="J14" s="60"/>
      <c r="K14" s="60"/>
      <c r="L14" s="61"/>
      <c r="M14" s="62"/>
      <c r="N14" s="63"/>
      <c r="O14" s="63"/>
      <c r="P14" s="63"/>
      <c r="Q14" s="63"/>
      <c r="R14" s="64"/>
      <c r="S14" s="28"/>
    </row>
    <row r="15" spans="1:19" ht="25.5" customHeight="1">
      <c r="A15" s="55"/>
      <c r="B15" s="65">
        <f>'作業用'!C14</f>
      </c>
      <c r="C15" s="66"/>
      <c r="D15" s="66"/>
      <c r="E15" s="67"/>
      <c r="F15" s="30"/>
      <c r="G15" s="68"/>
      <c r="H15" s="69"/>
      <c r="I15" s="69"/>
      <c r="J15" s="69"/>
      <c r="K15" s="69"/>
      <c r="L15" s="70"/>
      <c r="M15" s="71"/>
      <c r="N15" s="72"/>
      <c r="O15" s="72"/>
      <c r="P15" s="72"/>
      <c r="Q15" s="72"/>
      <c r="R15" s="73"/>
      <c r="S15" s="28"/>
    </row>
    <row r="16" spans="1:19" ht="25.5" customHeight="1">
      <c r="A16" s="54">
        <f>'作業用'!D15</f>
      </c>
      <c r="B16" s="56">
        <f>'作業用'!B15</f>
      </c>
      <c r="C16" s="57"/>
      <c r="D16" s="57"/>
      <c r="E16" s="58"/>
      <c r="F16" s="29"/>
      <c r="G16" s="59"/>
      <c r="H16" s="60"/>
      <c r="I16" s="60"/>
      <c r="J16" s="60"/>
      <c r="K16" s="60"/>
      <c r="L16" s="61"/>
      <c r="M16" s="62"/>
      <c r="N16" s="63"/>
      <c r="O16" s="63"/>
      <c r="P16" s="63"/>
      <c r="Q16" s="63"/>
      <c r="R16" s="64"/>
      <c r="S16" s="28"/>
    </row>
    <row r="17" spans="1:19" ht="25.5" customHeight="1">
      <c r="A17" s="55"/>
      <c r="B17" s="65">
        <f>'作業用'!C15</f>
      </c>
      <c r="C17" s="66"/>
      <c r="D17" s="66"/>
      <c r="E17" s="67"/>
      <c r="F17" s="30"/>
      <c r="G17" s="68"/>
      <c r="H17" s="69"/>
      <c r="I17" s="69"/>
      <c r="J17" s="69"/>
      <c r="K17" s="69"/>
      <c r="L17" s="70"/>
      <c r="M17" s="71"/>
      <c r="N17" s="72"/>
      <c r="O17" s="72"/>
      <c r="P17" s="72"/>
      <c r="Q17" s="72"/>
      <c r="R17" s="73"/>
      <c r="S17" s="28"/>
    </row>
    <row r="18" spans="1:19" ht="25.5" customHeight="1">
      <c r="A18" s="54">
        <f>'作業用'!D16</f>
      </c>
      <c r="B18" s="56">
        <f>'作業用'!B16</f>
      </c>
      <c r="C18" s="57"/>
      <c r="D18" s="57"/>
      <c r="E18" s="58"/>
      <c r="F18" s="29"/>
      <c r="G18" s="59"/>
      <c r="H18" s="60"/>
      <c r="I18" s="60"/>
      <c r="J18" s="60"/>
      <c r="K18" s="60"/>
      <c r="L18" s="61"/>
      <c r="M18" s="62"/>
      <c r="N18" s="63"/>
      <c r="O18" s="63"/>
      <c r="P18" s="63"/>
      <c r="Q18" s="63"/>
      <c r="R18" s="64"/>
      <c r="S18" s="28"/>
    </row>
    <row r="19" spans="1:19" ht="25.5" customHeight="1">
      <c r="A19" s="55"/>
      <c r="B19" s="65">
        <f>'作業用'!C16</f>
      </c>
      <c r="C19" s="66"/>
      <c r="D19" s="66"/>
      <c r="E19" s="67"/>
      <c r="F19" s="30"/>
      <c r="G19" s="68"/>
      <c r="H19" s="69"/>
      <c r="I19" s="69"/>
      <c r="J19" s="69"/>
      <c r="K19" s="69"/>
      <c r="L19" s="70"/>
      <c r="M19" s="71"/>
      <c r="N19" s="72"/>
      <c r="O19" s="72"/>
      <c r="P19" s="72"/>
      <c r="Q19" s="72"/>
      <c r="R19" s="73"/>
      <c r="S19" s="28"/>
    </row>
    <row r="20" spans="1:19" ht="25.5" customHeight="1">
      <c r="A20" s="54">
        <f>'作業用'!D17</f>
      </c>
      <c r="B20" s="56">
        <f>'作業用'!B17</f>
      </c>
      <c r="C20" s="57"/>
      <c r="D20" s="57"/>
      <c r="E20" s="58"/>
      <c r="F20" s="29"/>
      <c r="G20" s="59"/>
      <c r="H20" s="60"/>
      <c r="I20" s="60"/>
      <c r="J20" s="60"/>
      <c r="K20" s="60"/>
      <c r="L20" s="61"/>
      <c r="M20" s="62"/>
      <c r="N20" s="63"/>
      <c r="O20" s="63"/>
      <c r="P20" s="63"/>
      <c r="Q20" s="63"/>
      <c r="R20" s="64"/>
      <c r="S20" s="28"/>
    </row>
    <row r="21" spans="1:19" ht="25.5" customHeight="1">
      <c r="A21" s="55"/>
      <c r="B21" s="65">
        <f>'作業用'!C17</f>
      </c>
      <c r="C21" s="66"/>
      <c r="D21" s="66"/>
      <c r="E21" s="67"/>
      <c r="F21" s="30"/>
      <c r="G21" s="68"/>
      <c r="H21" s="69"/>
      <c r="I21" s="69"/>
      <c r="J21" s="69"/>
      <c r="K21" s="69"/>
      <c r="L21" s="70"/>
      <c r="M21" s="71"/>
      <c r="N21" s="72"/>
      <c r="O21" s="72"/>
      <c r="P21" s="72"/>
      <c r="Q21" s="72"/>
      <c r="R21" s="73"/>
      <c r="S21" s="28"/>
    </row>
    <row r="22" spans="1:19" ht="25.5" customHeight="1">
      <c r="A22" s="54">
        <f>'作業用'!D18</f>
      </c>
      <c r="B22" s="56">
        <f>'作業用'!B18</f>
      </c>
      <c r="C22" s="57"/>
      <c r="D22" s="57"/>
      <c r="E22" s="58"/>
      <c r="F22" s="29"/>
      <c r="G22" s="59"/>
      <c r="H22" s="60"/>
      <c r="I22" s="60"/>
      <c r="J22" s="60"/>
      <c r="K22" s="60"/>
      <c r="L22" s="61"/>
      <c r="M22" s="62"/>
      <c r="N22" s="63"/>
      <c r="O22" s="63"/>
      <c r="P22" s="63"/>
      <c r="Q22" s="63"/>
      <c r="R22" s="64"/>
      <c r="S22" s="28"/>
    </row>
    <row r="23" spans="1:19" ht="25.5" customHeight="1">
      <c r="A23" s="55"/>
      <c r="B23" s="65">
        <f>'作業用'!C18</f>
      </c>
      <c r="C23" s="66"/>
      <c r="D23" s="66"/>
      <c r="E23" s="67"/>
      <c r="F23" s="30"/>
      <c r="G23" s="68"/>
      <c r="H23" s="69"/>
      <c r="I23" s="69"/>
      <c r="J23" s="69"/>
      <c r="K23" s="69"/>
      <c r="L23" s="70"/>
      <c r="M23" s="71"/>
      <c r="N23" s="72"/>
      <c r="O23" s="72"/>
      <c r="P23" s="72"/>
      <c r="Q23" s="72"/>
      <c r="R23" s="73"/>
      <c r="S23" s="28"/>
    </row>
    <row r="24" spans="1:19" ht="25.5" customHeight="1">
      <c r="A24" s="54">
        <f>'作業用'!D19</f>
      </c>
      <c r="B24" s="56">
        <f>'作業用'!B19</f>
      </c>
      <c r="C24" s="57"/>
      <c r="D24" s="57"/>
      <c r="E24" s="58"/>
      <c r="F24" s="29"/>
      <c r="G24" s="59"/>
      <c r="H24" s="60"/>
      <c r="I24" s="60"/>
      <c r="J24" s="60"/>
      <c r="K24" s="60"/>
      <c r="L24" s="61"/>
      <c r="M24" s="62"/>
      <c r="N24" s="63"/>
      <c r="O24" s="63"/>
      <c r="P24" s="63"/>
      <c r="Q24" s="63"/>
      <c r="R24" s="64"/>
      <c r="S24" s="28"/>
    </row>
    <row r="25" spans="1:19" ht="25.5" customHeight="1">
      <c r="A25" s="55"/>
      <c r="B25" s="65">
        <f>'作業用'!C19</f>
      </c>
      <c r="C25" s="66"/>
      <c r="D25" s="66"/>
      <c r="E25" s="67"/>
      <c r="F25" s="30"/>
      <c r="G25" s="68"/>
      <c r="H25" s="69"/>
      <c r="I25" s="69"/>
      <c r="J25" s="69"/>
      <c r="K25" s="69"/>
      <c r="L25" s="70"/>
      <c r="M25" s="71"/>
      <c r="N25" s="72"/>
      <c r="O25" s="72"/>
      <c r="P25" s="72"/>
      <c r="Q25" s="72"/>
      <c r="R25" s="73"/>
      <c r="S25" s="28"/>
    </row>
    <row r="26" spans="1:19" ht="25.5" customHeight="1">
      <c r="A26" s="54">
        <f>'作業用'!D20</f>
      </c>
      <c r="B26" s="56">
        <f>'作業用'!B20</f>
      </c>
      <c r="C26" s="57"/>
      <c r="D26" s="57"/>
      <c r="E26" s="58"/>
      <c r="F26" s="29"/>
      <c r="G26" s="59"/>
      <c r="H26" s="60"/>
      <c r="I26" s="60"/>
      <c r="J26" s="60"/>
      <c r="K26" s="60"/>
      <c r="L26" s="61"/>
      <c r="M26" s="62"/>
      <c r="N26" s="63"/>
      <c r="O26" s="63"/>
      <c r="P26" s="63"/>
      <c r="Q26" s="63"/>
      <c r="R26" s="64"/>
      <c r="S26" s="28"/>
    </row>
    <row r="27" spans="1:19" ht="25.5" customHeight="1">
      <c r="A27" s="55"/>
      <c r="B27" s="65">
        <f>'作業用'!C20</f>
      </c>
      <c r="C27" s="66"/>
      <c r="D27" s="66"/>
      <c r="E27" s="67"/>
      <c r="F27" s="30"/>
      <c r="G27" s="68"/>
      <c r="H27" s="69"/>
      <c r="I27" s="69"/>
      <c r="J27" s="69"/>
      <c r="K27" s="69"/>
      <c r="L27" s="70"/>
      <c r="M27" s="71"/>
      <c r="N27" s="72"/>
      <c r="O27" s="72"/>
      <c r="P27" s="72"/>
      <c r="Q27" s="72"/>
      <c r="R27" s="73"/>
      <c r="S27" s="28"/>
    </row>
    <row r="28" spans="1:19" ht="25.5" customHeight="1">
      <c r="A28" s="54">
        <f>'作業用'!D21</f>
      </c>
      <c r="B28" s="56">
        <f>'作業用'!B21</f>
      </c>
      <c r="C28" s="57"/>
      <c r="D28" s="57"/>
      <c r="E28" s="58"/>
      <c r="F28" s="29"/>
      <c r="G28" s="59"/>
      <c r="H28" s="60"/>
      <c r="I28" s="60"/>
      <c r="J28" s="60"/>
      <c r="K28" s="60"/>
      <c r="L28" s="61"/>
      <c r="M28" s="62"/>
      <c r="N28" s="63"/>
      <c r="O28" s="63"/>
      <c r="P28" s="63"/>
      <c r="Q28" s="63"/>
      <c r="R28" s="64"/>
      <c r="S28" s="28"/>
    </row>
    <row r="29" spans="1:19" ht="25.5" customHeight="1">
      <c r="A29" s="55"/>
      <c r="B29" s="65">
        <f>'作業用'!C21</f>
      </c>
      <c r="C29" s="66"/>
      <c r="D29" s="66"/>
      <c r="E29" s="67"/>
      <c r="F29" s="30"/>
      <c r="G29" s="68"/>
      <c r="H29" s="69"/>
      <c r="I29" s="69"/>
      <c r="J29" s="69"/>
      <c r="K29" s="69"/>
      <c r="L29" s="70"/>
      <c r="M29" s="71"/>
      <c r="N29" s="72"/>
      <c r="O29" s="72"/>
      <c r="P29" s="72"/>
      <c r="Q29" s="72"/>
      <c r="R29" s="73"/>
      <c r="S29" s="28"/>
    </row>
    <row r="30" spans="1:19" ht="25.5" customHeight="1">
      <c r="A30" s="54">
        <f>'作業用'!D22</f>
      </c>
      <c r="B30" s="56">
        <f>'作業用'!B22</f>
      </c>
      <c r="C30" s="57"/>
      <c r="D30" s="57"/>
      <c r="E30" s="58"/>
      <c r="F30" s="29"/>
      <c r="G30" s="59"/>
      <c r="H30" s="60"/>
      <c r="I30" s="60"/>
      <c r="J30" s="60"/>
      <c r="K30" s="60"/>
      <c r="L30" s="61"/>
      <c r="M30" s="62"/>
      <c r="N30" s="63"/>
      <c r="O30" s="63"/>
      <c r="P30" s="63"/>
      <c r="Q30" s="63"/>
      <c r="R30" s="64"/>
      <c r="S30" s="28"/>
    </row>
    <row r="31" spans="1:19" ht="25.5" customHeight="1">
      <c r="A31" s="55"/>
      <c r="B31" s="65">
        <f>'作業用'!C22</f>
      </c>
      <c r="C31" s="66"/>
      <c r="D31" s="66"/>
      <c r="E31" s="67"/>
      <c r="F31" s="30"/>
      <c r="G31" s="68"/>
      <c r="H31" s="69"/>
      <c r="I31" s="69"/>
      <c r="J31" s="69"/>
      <c r="K31" s="69"/>
      <c r="L31" s="70"/>
      <c r="M31" s="71"/>
      <c r="N31" s="72"/>
      <c r="O31" s="72"/>
      <c r="P31" s="72"/>
      <c r="Q31" s="72"/>
      <c r="R31" s="73"/>
      <c r="S31" s="28"/>
    </row>
    <row r="32" spans="1:18" ht="13.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22" ht="19.5" customHeight="1">
      <c r="A33" s="31" t="s">
        <v>29</v>
      </c>
      <c r="B33" s="78" t="s">
        <v>21</v>
      </c>
      <c r="C33" s="78"/>
      <c r="D33" s="78"/>
      <c r="E33" s="78" t="s">
        <v>23</v>
      </c>
      <c r="F33" s="78"/>
      <c r="G33" s="78"/>
      <c r="H33" s="78"/>
      <c r="I33" s="78" t="s">
        <v>25</v>
      </c>
      <c r="J33" s="78"/>
      <c r="K33" s="78"/>
      <c r="L33" s="78"/>
      <c r="M33" s="78" t="s">
        <v>27</v>
      </c>
      <c r="N33" s="78"/>
      <c r="O33" s="78"/>
      <c r="P33" s="78" t="s">
        <v>45</v>
      </c>
      <c r="Q33" s="78"/>
      <c r="R33" s="78"/>
      <c r="S33" s="28"/>
      <c r="U33" s="28"/>
      <c r="V33" s="28"/>
    </row>
    <row r="34" spans="1:22" ht="30.75" customHeight="1">
      <c r="A34" s="31" t="s">
        <v>46</v>
      </c>
      <c r="B34" s="81">
        <f>IF(A12="","",COUNTIF(A12:A31,B33)+'男子申込み(1)'!B34:D34)</f>
      </c>
      <c r="C34" s="82"/>
      <c r="D34" s="82"/>
      <c r="E34" s="81">
        <f>IF(A12="","",COUNTIF(A12:A31,E33)+'男子申込み(1)'!E34:H34)</f>
      </c>
      <c r="F34" s="82"/>
      <c r="G34" s="82"/>
      <c r="H34" s="82"/>
      <c r="I34" s="81">
        <f>IF(A12="","",COUNTIF(A12:A31,I33)+'男子申込み(1)'!I34:L34)</f>
      </c>
      <c r="J34" s="82"/>
      <c r="K34" s="82"/>
      <c r="L34" s="82"/>
      <c r="M34" s="81">
        <f>IF(A12="","",COUNTIF(A12:A31,M33)+'男子申込み(1)'!M34:O34)</f>
      </c>
      <c r="N34" s="82"/>
      <c r="O34" s="82"/>
      <c r="P34" s="81">
        <f>SUM(B34:O34)</f>
        <v>0</v>
      </c>
      <c r="Q34" s="82"/>
      <c r="R34" s="82"/>
      <c r="S34" s="28"/>
      <c r="T34" s="77"/>
      <c r="U34" s="77"/>
      <c r="V34" s="77"/>
    </row>
  </sheetData>
  <sheetProtection/>
  <mergeCells count="94">
    <mergeCell ref="T34:V34"/>
    <mergeCell ref="B33:D33"/>
    <mergeCell ref="E33:H33"/>
    <mergeCell ref="I33:L33"/>
    <mergeCell ref="M33:O33"/>
    <mergeCell ref="P33:R33"/>
    <mergeCell ref="B34:D34"/>
    <mergeCell ref="E34:H34"/>
    <mergeCell ref="I34:L34"/>
    <mergeCell ref="M34:O34"/>
    <mergeCell ref="P34:R34"/>
    <mergeCell ref="A30:A31"/>
    <mergeCell ref="B30:E30"/>
    <mergeCell ref="G30:L30"/>
    <mergeCell ref="M30:R30"/>
    <mergeCell ref="B31:E31"/>
    <mergeCell ref="G31:L31"/>
    <mergeCell ref="M31:R31"/>
    <mergeCell ref="A28:A29"/>
    <mergeCell ref="B28:E28"/>
    <mergeCell ref="G28:L28"/>
    <mergeCell ref="M28:R28"/>
    <mergeCell ref="B29:E29"/>
    <mergeCell ref="G29:L29"/>
    <mergeCell ref="M29:R29"/>
    <mergeCell ref="A26:A27"/>
    <mergeCell ref="B26:E26"/>
    <mergeCell ref="G26:L26"/>
    <mergeCell ref="M26:R26"/>
    <mergeCell ref="B27:E27"/>
    <mergeCell ref="G27:L27"/>
    <mergeCell ref="M27:R27"/>
    <mergeCell ref="A24:A25"/>
    <mergeCell ref="B24:E24"/>
    <mergeCell ref="G24:L24"/>
    <mergeCell ref="M24:R24"/>
    <mergeCell ref="B25:E25"/>
    <mergeCell ref="G25:L25"/>
    <mergeCell ref="M25:R25"/>
    <mergeCell ref="A22:A23"/>
    <mergeCell ref="B22:E22"/>
    <mergeCell ref="G22:L22"/>
    <mergeCell ref="M22:R22"/>
    <mergeCell ref="B23:E23"/>
    <mergeCell ref="G23:L23"/>
    <mergeCell ref="M23:R23"/>
    <mergeCell ref="A20:A21"/>
    <mergeCell ref="B20:E20"/>
    <mergeCell ref="G20:L20"/>
    <mergeCell ref="M20:R20"/>
    <mergeCell ref="B21:E21"/>
    <mergeCell ref="G21:L21"/>
    <mergeCell ref="M21:R21"/>
    <mergeCell ref="A18:A19"/>
    <mergeCell ref="B18:E18"/>
    <mergeCell ref="G18:L18"/>
    <mergeCell ref="M18:R18"/>
    <mergeCell ref="B19:E19"/>
    <mergeCell ref="G19:L19"/>
    <mergeCell ref="M19:R19"/>
    <mergeCell ref="A16:A17"/>
    <mergeCell ref="B16:E16"/>
    <mergeCell ref="G16:L16"/>
    <mergeCell ref="M16:R16"/>
    <mergeCell ref="B17:E17"/>
    <mergeCell ref="G17:L17"/>
    <mergeCell ref="M17:R17"/>
    <mergeCell ref="M13:R13"/>
    <mergeCell ref="A14:A15"/>
    <mergeCell ref="B14:E14"/>
    <mergeCell ref="G14:L14"/>
    <mergeCell ref="M14:R14"/>
    <mergeCell ref="B15:E15"/>
    <mergeCell ref="G15:L15"/>
    <mergeCell ref="M15:R15"/>
    <mergeCell ref="A9:D9"/>
    <mergeCell ref="B11:E11"/>
    <mergeCell ref="G11:L11"/>
    <mergeCell ref="M11:R11"/>
    <mergeCell ref="A12:A13"/>
    <mergeCell ref="B12:E12"/>
    <mergeCell ref="G12:L12"/>
    <mergeCell ref="M12:R12"/>
    <mergeCell ref="B13:E13"/>
    <mergeCell ref="G13:L13"/>
    <mergeCell ref="A1:R1"/>
    <mergeCell ref="A3:B3"/>
    <mergeCell ref="D3:Q3"/>
    <mergeCell ref="A4:B4"/>
    <mergeCell ref="C4:G4"/>
    <mergeCell ref="H4:J4"/>
    <mergeCell ref="K4:L4"/>
    <mergeCell ref="M4:P4"/>
    <mergeCell ref="Q4:R4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PageLayoutView="0" workbookViewId="0" topLeftCell="A1">
      <selection activeCell="A3" sqref="A3"/>
    </sheetView>
  </sheetViews>
  <sheetFormatPr defaultColWidth="8.875" defaultRowHeight="13.5"/>
  <cols>
    <col min="1" max="1" width="10.125" style="0" customWidth="1"/>
    <col min="2" max="5" width="5.00390625" style="0" customWidth="1"/>
    <col min="6" max="6" width="5.375" style="0" customWidth="1"/>
    <col min="7" max="7" width="2.375" style="0" customWidth="1"/>
    <col min="8" max="8" width="2.125" style="0" customWidth="1"/>
    <col min="9" max="9" width="3.625" style="0" customWidth="1"/>
    <col min="10" max="10" width="2.125" style="0" customWidth="1"/>
    <col min="11" max="11" width="3.625" style="0" customWidth="1"/>
    <col min="12" max="14" width="5.625" style="0" customWidth="1"/>
    <col min="15" max="29" width="5.00390625" style="0" customWidth="1"/>
  </cols>
  <sheetData>
    <row r="1" spans="1:18" ht="42.75" customHeight="1">
      <c r="A1" s="40" t="s">
        <v>68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3.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22" ht="28.5" customHeight="1">
      <c r="A3" s="42" t="s">
        <v>31</v>
      </c>
      <c r="B3" s="42"/>
      <c r="C3" s="2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23"/>
      <c r="S3" s="24"/>
      <c r="T3" s="24"/>
      <c r="U3" s="24"/>
      <c r="V3" s="24"/>
    </row>
    <row r="4" spans="1:18" ht="28.5" customHeight="1">
      <c r="A4" s="44" t="s">
        <v>32</v>
      </c>
      <c r="B4" s="44"/>
      <c r="C4" s="45"/>
      <c r="D4" s="45"/>
      <c r="E4" s="45"/>
      <c r="F4" s="45"/>
      <c r="G4" s="45"/>
      <c r="H4" s="45" t="s">
        <v>33</v>
      </c>
      <c r="I4" s="45"/>
      <c r="J4" s="45"/>
      <c r="K4" s="46" t="s">
        <v>34</v>
      </c>
      <c r="L4" s="47"/>
      <c r="M4" s="45"/>
      <c r="N4" s="45"/>
      <c r="O4" s="45"/>
      <c r="P4" s="45"/>
      <c r="Q4" s="45" t="s">
        <v>35</v>
      </c>
      <c r="R4" s="47"/>
    </row>
    <row r="5" spans="1:18" ht="15" customHeight="1">
      <c r="A5" s="25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ht="15" customHeight="1">
      <c r="A6" s="25" t="s">
        <v>37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15" customHeight="1">
      <c r="A7" s="25" t="s">
        <v>38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5" customHeight="1">
      <c r="A8" s="25" t="s">
        <v>39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27.75" customHeight="1">
      <c r="A9" s="48" t="s">
        <v>40</v>
      </c>
      <c r="B9" s="49"/>
      <c r="C9" s="49"/>
      <c r="D9" s="50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13.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22" ht="23.25" customHeight="1">
      <c r="A11" s="27" t="s">
        <v>29</v>
      </c>
      <c r="B11" s="51" t="s">
        <v>41</v>
      </c>
      <c r="C11" s="52"/>
      <c r="D11" s="52"/>
      <c r="E11" s="53"/>
      <c r="F11" s="27" t="s">
        <v>42</v>
      </c>
      <c r="G11" s="51" t="s">
        <v>43</v>
      </c>
      <c r="H11" s="52"/>
      <c r="I11" s="52"/>
      <c r="J11" s="52"/>
      <c r="K11" s="52"/>
      <c r="L11" s="53"/>
      <c r="M11" s="51" t="s">
        <v>44</v>
      </c>
      <c r="N11" s="52"/>
      <c r="O11" s="52"/>
      <c r="P11" s="52"/>
      <c r="Q11" s="52"/>
      <c r="R11" s="53"/>
      <c r="S11" s="28"/>
      <c r="V11" s="28"/>
    </row>
    <row r="12" spans="1:19" ht="25.5" customHeight="1">
      <c r="A12" s="54" t="str">
        <f>'作業用'!J3</f>
        <v>Ｂ</v>
      </c>
      <c r="B12" s="56" t="str">
        <f>'作業用'!H3</f>
        <v>岩槻　お市</v>
      </c>
      <c r="C12" s="57"/>
      <c r="D12" s="57"/>
      <c r="E12" s="58"/>
      <c r="F12" s="29"/>
      <c r="G12" s="59"/>
      <c r="H12" s="60"/>
      <c r="I12" s="60"/>
      <c r="J12" s="60"/>
      <c r="K12" s="60"/>
      <c r="L12" s="61"/>
      <c r="M12" s="62"/>
      <c r="N12" s="63"/>
      <c r="O12" s="63"/>
      <c r="P12" s="63"/>
      <c r="Q12" s="63"/>
      <c r="R12" s="64"/>
      <c r="S12" s="28"/>
    </row>
    <row r="13" spans="1:19" ht="25.5" customHeight="1">
      <c r="A13" s="55"/>
      <c r="B13" s="65" t="str">
        <f>'作業用'!I3</f>
        <v>岩槻　一子</v>
      </c>
      <c r="C13" s="66"/>
      <c r="D13" s="66"/>
      <c r="E13" s="67"/>
      <c r="F13" s="30"/>
      <c r="G13" s="68"/>
      <c r="H13" s="69"/>
      <c r="I13" s="69"/>
      <c r="J13" s="69"/>
      <c r="K13" s="69"/>
      <c r="L13" s="70"/>
      <c r="M13" s="71"/>
      <c r="N13" s="72"/>
      <c r="O13" s="72"/>
      <c r="P13" s="72"/>
      <c r="Q13" s="72"/>
      <c r="R13" s="73"/>
      <c r="S13" s="28"/>
    </row>
    <row r="14" spans="1:19" ht="25.5" customHeight="1">
      <c r="A14" s="54">
        <f>'作業用'!J4</f>
      </c>
      <c r="B14" s="56">
        <f>'作業用'!H4</f>
      </c>
      <c r="C14" s="57"/>
      <c r="D14" s="57"/>
      <c r="E14" s="58"/>
      <c r="F14" s="29"/>
      <c r="G14" s="59"/>
      <c r="H14" s="60"/>
      <c r="I14" s="60"/>
      <c r="J14" s="60"/>
      <c r="K14" s="60"/>
      <c r="L14" s="61"/>
      <c r="M14" s="62"/>
      <c r="N14" s="63"/>
      <c r="O14" s="63"/>
      <c r="P14" s="63"/>
      <c r="Q14" s="63"/>
      <c r="R14" s="64"/>
      <c r="S14" s="28"/>
    </row>
    <row r="15" spans="1:19" ht="25.5" customHeight="1">
      <c r="A15" s="55"/>
      <c r="B15" s="65">
        <f>'作業用'!I4</f>
      </c>
      <c r="C15" s="66"/>
      <c r="D15" s="66"/>
      <c r="E15" s="67"/>
      <c r="F15" s="30"/>
      <c r="G15" s="68"/>
      <c r="H15" s="69"/>
      <c r="I15" s="69"/>
      <c r="J15" s="69"/>
      <c r="K15" s="69"/>
      <c r="L15" s="70"/>
      <c r="M15" s="71"/>
      <c r="N15" s="72"/>
      <c r="O15" s="72"/>
      <c r="P15" s="72"/>
      <c r="Q15" s="72"/>
      <c r="R15" s="73"/>
      <c r="S15" s="28"/>
    </row>
    <row r="16" spans="1:19" ht="25.5" customHeight="1">
      <c r="A16" s="54">
        <f>'作業用'!J5</f>
      </c>
      <c r="B16" s="56">
        <f>'作業用'!H5</f>
      </c>
      <c r="C16" s="57"/>
      <c r="D16" s="57"/>
      <c r="E16" s="58"/>
      <c r="F16" s="29"/>
      <c r="G16" s="59"/>
      <c r="H16" s="60"/>
      <c r="I16" s="60"/>
      <c r="J16" s="60"/>
      <c r="K16" s="60"/>
      <c r="L16" s="61"/>
      <c r="M16" s="62"/>
      <c r="N16" s="63"/>
      <c r="O16" s="63"/>
      <c r="P16" s="63"/>
      <c r="Q16" s="63"/>
      <c r="R16" s="64"/>
      <c r="S16" s="28"/>
    </row>
    <row r="17" spans="1:19" ht="25.5" customHeight="1">
      <c r="A17" s="55"/>
      <c r="B17" s="65">
        <f>'作業用'!I5</f>
      </c>
      <c r="C17" s="66"/>
      <c r="D17" s="66"/>
      <c r="E17" s="67"/>
      <c r="F17" s="30"/>
      <c r="G17" s="68"/>
      <c r="H17" s="69"/>
      <c r="I17" s="69"/>
      <c r="J17" s="69"/>
      <c r="K17" s="69"/>
      <c r="L17" s="70"/>
      <c r="M17" s="71"/>
      <c r="N17" s="72"/>
      <c r="O17" s="72"/>
      <c r="P17" s="72"/>
      <c r="Q17" s="72"/>
      <c r="R17" s="73"/>
      <c r="S17" s="28"/>
    </row>
    <row r="18" spans="1:19" ht="25.5" customHeight="1">
      <c r="A18" s="54">
        <f>'作業用'!J6</f>
      </c>
      <c r="B18" s="56">
        <f>'作業用'!H6</f>
      </c>
      <c r="C18" s="57"/>
      <c r="D18" s="57"/>
      <c r="E18" s="58"/>
      <c r="F18" s="29"/>
      <c r="G18" s="59"/>
      <c r="H18" s="60"/>
      <c r="I18" s="60"/>
      <c r="J18" s="60"/>
      <c r="K18" s="60"/>
      <c r="L18" s="61"/>
      <c r="M18" s="62"/>
      <c r="N18" s="63"/>
      <c r="O18" s="63"/>
      <c r="P18" s="63"/>
      <c r="Q18" s="63"/>
      <c r="R18" s="64"/>
      <c r="S18" s="28"/>
    </row>
    <row r="19" spans="1:19" ht="25.5" customHeight="1">
      <c r="A19" s="55"/>
      <c r="B19" s="65">
        <f>'作業用'!I6</f>
      </c>
      <c r="C19" s="66"/>
      <c r="D19" s="66"/>
      <c r="E19" s="67"/>
      <c r="F19" s="30"/>
      <c r="G19" s="68"/>
      <c r="H19" s="69"/>
      <c r="I19" s="69"/>
      <c r="J19" s="69"/>
      <c r="K19" s="69"/>
      <c r="L19" s="70"/>
      <c r="M19" s="71"/>
      <c r="N19" s="72"/>
      <c r="O19" s="72"/>
      <c r="P19" s="72"/>
      <c r="Q19" s="72"/>
      <c r="R19" s="73"/>
      <c r="S19" s="28"/>
    </row>
    <row r="20" spans="1:19" ht="25.5" customHeight="1">
      <c r="A20" s="54">
        <f>'作業用'!J7</f>
      </c>
      <c r="B20" s="56">
        <f>'作業用'!H7</f>
      </c>
      <c r="C20" s="57"/>
      <c r="D20" s="57"/>
      <c r="E20" s="58"/>
      <c r="F20" s="29"/>
      <c r="G20" s="59"/>
      <c r="H20" s="60"/>
      <c r="I20" s="60"/>
      <c r="J20" s="60"/>
      <c r="K20" s="60"/>
      <c r="L20" s="61"/>
      <c r="M20" s="62"/>
      <c r="N20" s="63"/>
      <c r="O20" s="63"/>
      <c r="P20" s="63"/>
      <c r="Q20" s="63"/>
      <c r="R20" s="64"/>
      <c r="S20" s="28"/>
    </row>
    <row r="21" spans="1:19" ht="25.5" customHeight="1">
      <c r="A21" s="55"/>
      <c r="B21" s="65">
        <f>'作業用'!I7</f>
      </c>
      <c r="C21" s="66"/>
      <c r="D21" s="66"/>
      <c r="E21" s="67"/>
      <c r="F21" s="30"/>
      <c r="G21" s="68"/>
      <c r="H21" s="69"/>
      <c r="I21" s="69"/>
      <c r="J21" s="69"/>
      <c r="K21" s="69"/>
      <c r="L21" s="70"/>
      <c r="M21" s="71"/>
      <c r="N21" s="72"/>
      <c r="O21" s="72"/>
      <c r="P21" s="72"/>
      <c r="Q21" s="72"/>
      <c r="R21" s="73"/>
      <c r="S21" s="28"/>
    </row>
    <row r="22" spans="1:19" ht="25.5" customHeight="1">
      <c r="A22" s="54">
        <f>'作業用'!J8</f>
      </c>
      <c r="B22" s="56">
        <f>'作業用'!H8</f>
      </c>
      <c r="C22" s="57"/>
      <c r="D22" s="57"/>
      <c r="E22" s="58"/>
      <c r="F22" s="29"/>
      <c r="G22" s="59"/>
      <c r="H22" s="60"/>
      <c r="I22" s="60"/>
      <c r="J22" s="60"/>
      <c r="K22" s="60"/>
      <c r="L22" s="61"/>
      <c r="M22" s="62"/>
      <c r="N22" s="63"/>
      <c r="O22" s="63"/>
      <c r="P22" s="63"/>
      <c r="Q22" s="63"/>
      <c r="R22" s="64"/>
      <c r="S22" s="28"/>
    </row>
    <row r="23" spans="1:19" ht="25.5" customHeight="1">
      <c r="A23" s="55"/>
      <c r="B23" s="65">
        <f>'作業用'!I8</f>
      </c>
      <c r="C23" s="66"/>
      <c r="D23" s="66"/>
      <c r="E23" s="67"/>
      <c r="F23" s="30"/>
      <c r="G23" s="68"/>
      <c r="H23" s="69"/>
      <c r="I23" s="69"/>
      <c r="J23" s="69"/>
      <c r="K23" s="69"/>
      <c r="L23" s="70"/>
      <c r="M23" s="71"/>
      <c r="N23" s="72"/>
      <c r="O23" s="72"/>
      <c r="P23" s="72"/>
      <c r="Q23" s="72"/>
      <c r="R23" s="73"/>
      <c r="S23" s="28"/>
    </row>
    <row r="24" spans="1:19" ht="25.5" customHeight="1">
      <c r="A24" s="54">
        <f>'作業用'!J9</f>
      </c>
      <c r="B24" s="56">
        <f>'作業用'!H9</f>
      </c>
      <c r="C24" s="57"/>
      <c r="D24" s="57"/>
      <c r="E24" s="58"/>
      <c r="F24" s="29"/>
      <c r="G24" s="59"/>
      <c r="H24" s="60"/>
      <c r="I24" s="60"/>
      <c r="J24" s="60"/>
      <c r="K24" s="60"/>
      <c r="L24" s="61"/>
      <c r="M24" s="62"/>
      <c r="N24" s="63"/>
      <c r="O24" s="63"/>
      <c r="P24" s="63"/>
      <c r="Q24" s="63"/>
      <c r="R24" s="64"/>
      <c r="S24" s="28"/>
    </row>
    <row r="25" spans="1:19" ht="25.5" customHeight="1">
      <c r="A25" s="55"/>
      <c r="B25" s="65">
        <f>'作業用'!I9</f>
      </c>
      <c r="C25" s="66"/>
      <c r="D25" s="66"/>
      <c r="E25" s="67"/>
      <c r="F25" s="30"/>
      <c r="G25" s="68"/>
      <c r="H25" s="69"/>
      <c r="I25" s="69"/>
      <c r="J25" s="69"/>
      <c r="K25" s="69"/>
      <c r="L25" s="70"/>
      <c r="M25" s="71"/>
      <c r="N25" s="72"/>
      <c r="O25" s="72"/>
      <c r="P25" s="72"/>
      <c r="Q25" s="72"/>
      <c r="R25" s="73"/>
      <c r="S25" s="28"/>
    </row>
    <row r="26" spans="1:19" ht="25.5" customHeight="1">
      <c r="A26" s="54">
        <f>'作業用'!J10</f>
      </c>
      <c r="B26" s="56">
        <f>'作業用'!H10</f>
      </c>
      <c r="C26" s="57"/>
      <c r="D26" s="57"/>
      <c r="E26" s="58"/>
      <c r="F26" s="29"/>
      <c r="G26" s="59"/>
      <c r="H26" s="60"/>
      <c r="I26" s="60"/>
      <c r="J26" s="60"/>
      <c r="K26" s="60"/>
      <c r="L26" s="61"/>
      <c r="M26" s="62"/>
      <c r="N26" s="63"/>
      <c r="O26" s="63"/>
      <c r="P26" s="63"/>
      <c r="Q26" s="63"/>
      <c r="R26" s="64"/>
      <c r="S26" s="28"/>
    </row>
    <row r="27" spans="1:19" ht="25.5" customHeight="1">
      <c r="A27" s="55"/>
      <c r="B27" s="65">
        <f>'作業用'!I10</f>
      </c>
      <c r="C27" s="66"/>
      <c r="D27" s="66"/>
      <c r="E27" s="67"/>
      <c r="F27" s="30"/>
      <c r="G27" s="68"/>
      <c r="H27" s="69"/>
      <c r="I27" s="69"/>
      <c r="J27" s="69"/>
      <c r="K27" s="69"/>
      <c r="L27" s="70"/>
      <c r="M27" s="71"/>
      <c r="N27" s="72"/>
      <c r="O27" s="72"/>
      <c r="P27" s="72"/>
      <c r="Q27" s="72"/>
      <c r="R27" s="73"/>
      <c r="S27" s="28"/>
    </row>
    <row r="28" spans="1:19" ht="25.5" customHeight="1">
      <c r="A28" s="54">
        <f>'作業用'!J11</f>
      </c>
      <c r="B28" s="56">
        <f>'作業用'!H11</f>
      </c>
      <c r="C28" s="57"/>
      <c r="D28" s="57"/>
      <c r="E28" s="58"/>
      <c r="F28" s="29"/>
      <c r="G28" s="59"/>
      <c r="H28" s="60"/>
      <c r="I28" s="60"/>
      <c r="J28" s="60"/>
      <c r="K28" s="60"/>
      <c r="L28" s="61"/>
      <c r="M28" s="62"/>
      <c r="N28" s="63"/>
      <c r="O28" s="63"/>
      <c r="P28" s="63"/>
      <c r="Q28" s="63"/>
      <c r="R28" s="64"/>
      <c r="S28" s="28"/>
    </row>
    <row r="29" spans="1:19" ht="25.5" customHeight="1">
      <c r="A29" s="55"/>
      <c r="B29" s="65">
        <f>'作業用'!I11</f>
      </c>
      <c r="C29" s="66"/>
      <c r="D29" s="66"/>
      <c r="E29" s="67"/>
      <c r="F29" s="30"/>
      <c r="G29" s="68"/>
      <c r="H29" s="69"/>
      <c r="I29" s="69"/>
      <c r="J29" s="69"/>
      <c r="K29" s="69"/>
      <c r="L29" s="70"/>
      <c r="M29" s="71"/>
      <c r="N29" s="72"/>
      <c r="O29" s="72"/>
      <c r="P29" s="72"/>
      <c r="Q29" s="72"/>
      <c r="R29" s="73"/>
      <c r="S29" s="28"/>
    </row>
    <row r="30" spans="1:19" ht="25.5" customHeight="1">
      <c r="A30" s="54">
        <f>'作業用'!J12</f>
      </c>
      <c r="B30" s="56">
        <f>'作業用'!H12</f>
      </c>
      <c r="C30" s="57"/>
      <c r="D30" s="57"/>
      <c r="E30" s="58"/>
      <c r="F30" s="29"/>
      <c r="G30" s="59"/>
      <c r="H30" s="60"/>
      <c r="I30" s="60"/>
      <c r="J30" s="60"/>
      <c r="K30" s="60"/>
      <c r="L30" s="61"/>
      <c r="M30" s="62"/>
      <c r="N30" s="63"/>
      <c r="O30" s="63"/>
      <c r="P30" s="63"/>
      <c r="Q30" s="63"/>
      <c r="R30" s="64"/>
      <c r="S30" s="28"/>
    </row>
    <row r="31" spans="1:19" ht="25.5" customHeight="1">
      <c r="A31" s="55"/>
      <c r="B31" s="65">
        <f>'作業用'!I12</f>
      </c>
      <c r="C31" s="66"/>
      <c r="D31" s="66"/>
      <c r="E31" s="67"/>
      <c r="F31" s="30"/>
      <c r="G31" s="68"/>
      <c r="H31" s="69"/>
      <c r="I31" s="69"/>
      <c r="J31" s="69"/>
      <c r="K31" s="69"/>
      <c r="L31" s="70"/>
      <c r="M31" s="71"/>
      <c r="N31" s="72"/>
      <c r="O31" s="72"/>
      <c r="P31" s="72"/>
      <c r="Q31" s="72"/>
      <c r="R31" s="73"/>
      <c r="S31" s="28"/>
    </row>
    <row r="32" spans="1:18" ht="13.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22" ht="19.5" customHeight="1">
      <c r="A33" s="31" t="s">
        <v>29</v>
      </c>
      <c r="B33" s="78" t="s">
        <v>21</v>
      </c>
      <c r="C33" s="78"/>
      <c r="D33" s="78"/>
      <c r="E33" s="78" t="s">
        <v>23</v>
      </c>
      <c r="F33" s="78"/>
      <c r="G33" s="78"/>
      <c r="H33" s="78"/>
      <c r="I33" s="78" t="s">
        <v>25</v>
      </c>
      <c r="J33" s="78"/>
      <c r="K33" s="78"/>
      <c r="L33" s="78"/>
      <c r="M33" s="78" t="s">
        <v>27</v>
      </c>
      <c r="N33" s="78"/>
      <c r="O33" s="78"/>
      <c r="P33" s="78" t="s">
        <v>45</v>
      </c>
      <c r="Q33" s="78"/>
      <c r="R33" s="78"/>
      <c r="S33" s="28"/>
      <c r="U33" s="28"/>
      <c r="V33" s="28"/>
    </row>
    <row r="34" spans="1:22" ht="30.75" customHeight="1">
      <c r="A34" s="31" t="s">
        <v>46</v>
      </c>
      <c r="B34" s="83">
        <f>COUNTIF($A$12:$A$31,B33)</f>
        <v>0</v>
      </c>
      <c r="C34" s="83"/>
      <c r="D34" s="83"/>
      <c r="E34" s="83">
        <f>COUNTIF(A12:A31,E33)</f>
        <v>1</v>
      </c>
      <c r="F34" s="83"/>
      <c r="G34" s="83"/>
      <c r="H34" s="83"/>
      <c r="I34" s="83">
        <f>COUNTIF(A12:A31,I33)</f>
        <v>0</v>
      </c>
      <c r="J34" s="83"/>
      <c r="K34" s="83"/>
      <c r="L34" s="83"/>
      <c r="M34" s="83">
        <f>COUNTIF(A12:A31,M33)</f>
        <v>0</v>
      </c>
      <c r="N34" s="83"/>
      <c r="O34" s="83"/>
      <c r="P34" s="83">
        <f>SUM(B34:O34)</f>
        <v>1</v>
      </c>
      <c r="Q34" s="83"/>
      <c r="R34" s="83"/>
      <c r="S34" s="28"/>
      <c r="T34" s="77"/>
      <c r="U34" s="77"/>
      <c r="V34" s="77"/>
    </row>
  </sheetData>
  <sheetProtection/>
  <mergeCells count="94">
    <mergeCell ref="T34:V34"/>
    <mergeCell ref="B33:D33"/>
    <mergeCell ref="E33:H33"/>
    <mergeCell ref="I33:L33"/>
    <mergeCell ref="M33:O33"/>
    <mergeCell ref="P33:R33"/>
    <mergeCell ref="B34:D34"/>
    <mergeCell ref="E34:H34"/>
    <mergeCell ref="I34:L34"/>
    <mergeCell ref="M34:O34"/>
    <mergeCell ref="P34:R34"/>
    <mergeCell ref="A30:A31"/>
    <mergeCell ref="B30:E30"/>
    <mergeCell ref="G30:L30"/>
    <mergeCell ref="M30:R30"/>
    <mergeCell ref="B31:E31"/>
    <mergeCell ref="G31:L31"/>
    <mergeCell ref="M31:R31"/>
    <mergeCell ref="A28:A29"/>
    <mergeCell ref="B28:E28"/>
    <mergeCell ref="G28:L28"/>
    <mergeCell ref="M28:R28"/>
    <mergeCell ref="B29:E29"/>
    <mergeCell ref="G29:L29"/>
    <mergeCell ref="M29:R29"/>
    <mergeCell ref="A26:A27"/>
    <mergeCell ref="B26:E26"/>
    <mergeCell ref="G26:L26"/>
    <mergeCell ref="M26:R26"/>
    <mergeCell ref="B27:E27"/>
    <mergeCell ref="G27:L27"/>
    <mergeCell ref="M27:R27"/>
    <mergeCell ref="A24:A25"/>
    <mergeCell ref="B24:E24"/>
    <mergeCell ref="G24:L24"/>
    <mergeCell ref="M24:R24"/>
    <mergeCell ref="B25:E25"/>
    <mergeCell ref="G25:L25"/>
    <mergeCell ref="M25:R25"/>
    <mergeCell ref="A22:A23"/>
    <mergeCell ref="B22:E22"/>
    <mergeCell ref="G22:L22"/>
    <mergeCell ref="M22:R22"/>
    <mergeCell ref="B23:E23"/>
    <mergeCell ref="G23:L23"/>
    <mergeCell ref="M23:R23"/>
    <mergeCell ref="A20:A21"/>
    <mergeCell ref="B20:E20"/>
    <mergeCell ref="G20:L20"/>
    <mergeCell ref="M20:R20"/>
    <mergeCell ref="B21:E21"/>
    <mergeCell ref="G21:L21"/>
    <mergeCell ref="M21:R21"/>
    <mergeCell ref="A18:A19"/>
    <mergeCell ref="B18:E18"/>
    <mergeCell ref="G18:L18"/>
    <mergeCell ref="M18:R18"/>
    <mergeCell ref="B19:E19"/>
    <mergeCell ref="G19:L19"/>
    <mergeCell ref="M19:R19"/>
    <mergeCell ref="A16:A17"/>
    <mergeCell ref="B16:E16"/>
    <mergeCell ref="G16:L16"/>
    <mergeCell ref="M16:R16"/>
    <mergeCell ref="B17:E17"/>
    <mergeCell ref="G17:L17"/>
    <mergeCell ref="M17:R17"/>
    <mergeCell ref="M13:R13"/>
    <mergeCell ref="A14:A15"/>
    <mergeCell ref="B14:E14"/>
    <mergeCell ref="G14:L14"/>
    <mergeCell ref="M14:R14"/>
    <mergeCell ref="B15:E15"/>
    <mergeCell ref="G15:L15"/>
    <mergeCell ref="M15:R15"/>
    <mergeCell ref="A9:D9"/>
    <mergeCell ref="B11:E11"/>
    <mergeCell ref="G11:L11"/>
    <mergeCell ref="M11:R11"/>
    <mergeCell ref="A12:A13"/>
    <mergeCell ref="B12:E12"/>
    <mergeCell ref="G12:L12"/>
    <mergeCell ref="M12:R12"/>
    <mergeCell ref="B13:E13"/>
    <mergeCell ref="G13:L13"/>
    <mergeCell ref="A1:R1"/>
    <mergeCell ref="A3:B3"/>
    <mergeCell ref="D3:Q3"/>
    <mergeCell ref="A4:B4"/>
    <mergeCell ref="C4:G4"/>
    <mergeCell ref="H4:J4"/>
    <mergeCell ref="K4:L4"/>
    <mergeCell ref="M4:P4"/>
    <mergeCell ref="Q4:R4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24">
      <selection activeCell="A3" sqref="A3:B3"/>
    </sheetView>
  </sheetViews>
  <sheetFormatPr defaultColWidth="8.875" defaultRowHeight="13.5"/>
  <cols>
    <col min="1" max="1" width="10.125" style="0" customWidth="1"/>
    <col min="2" max="5" width="5.00390625" style="0" customWidth="1"/>
    <col min="6" max="6" width="5.375" style="0" customWidth="1"/>
    <col min="7" max="7" width="2.375" style="0" customWidth="1"/>
    <col min="8" max="8" width="2.125" style="0" customWidth="1"/>
    <col min="9" max="9" width="3.625" style="0" customWidth="1"/>
    <col min="10" max="10" width="2.125" style="0" customWidth="1"/>
    <col min="11" max="11" width="3.625" style="0" customWidth="1"/>
    <col min="12" max="14" width="5.625" style="0" customWidth="1"/>
    <col min="15" max="29" width="5.00390625" style="0" customWidth="1"/>
  </cols>
  <sheetData>
    <row r="1" spans="1:18" ht="42.75" customHeight="1">
      <c r="A1" s="40" t="s">
        <v>68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3.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22" ht="28.5" customHeight="1">
      <c r="A3" s="42" t="s">
        <v>31</v>
      </c>
      <c r="B3" s="42"/>
      <c r="C3" s="34"/>
      <c r="D3" s="80">
        <f>'女子申込み(1)'!D3:Q3</f>
        <v>0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35"/>
      <c r="S3" s="24"/>
      <c r="T3" s="24"/>
      <c r="U3" s="24"/>
      <c r="V3" s="24"/>
    </row>
    <row r="4" spans="1:18" ht="28.5" customHeight="1">
      <c r="A4" s="44" t="s">
        <v>32</v>
      </c>
      <c r="B4" s="44"/>
      <c r="C4" s="66">
        <f>'女子申込み(1)'!C4:G4</f>
        <v>0</v>
      </c>
      <c r="D4" s="66"/>
      <c r="E4" s="66"/>
      <c r="F4" s="66"/>
      <c r="G4" s="66"/>
      <c r="H4" s="66" t="s">
        <v>33</v>
      </c>
      <c r="I4" s="66"/>
      <c r="J4" s="66"/>
      <c r="K4" s="65" t="s">
        <v>34</v>
      </c>
      <c r="L4" s="67"/>
      <c r="M4" s="66">
        <f>'女子申込み(1)'!M4:P4</f>
        <v>0</v>
      </c>
      <c r="N4" s="66"/>
      <c r="O4" s="66"/>
      <c r="P4" s="66"/>
      <c r="Q4" s="66" t="s">
        <v>35</v>
      </c>
      <c r="R4" s="67"/>
    </row>
    <row r="5" spans="1:18" ht="15" customHeight="1">
      <c r="A5" s="25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ht="15" customHeight="1">
      <c r="A6" s="25" t="s">
        <v>37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15" customHeight="1">
      <c r="A7" s="25" t="s">
        <v>38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5" customHeight="1">
      <c r="A8" s="25" t="s">
        <v>39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27.75" customHeight="1">
      <c r="A9" s="48" t="s">
        <v>40</v>
      </c>
      <c r="B9" s="49"/>
      <c r="C9" s="49"/>
      <c r="D9" s="50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13.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22" ht="23.25" customHeight="1">
      <c r="A11" s="27" t="s">
        <v>29</v>
      </c>
      <c r="B11" s="51" t="s">
        <v>41</v>
      </c>
      <c r="C11" s="52"/>
      <c r="D11" s="52"/>
      <c r="E11" s="53"/>
      <c r="F11" s="27" t="s">
        <v>42</v>
      </c>
      <c r="G11" s="51" t="s">
        <v>43</v>
      </c>
      <c r="H11" s="52"/>
      <c r="I11" s="52"/>
      <c r="J11" s="52"/>
      <c r="K11" s="52"/>
      <c r="L11" s="53"/>
      <c r="M11" s="51" t="s">
        <v>44</v>
      </c>
      <c r="N11" s="52"/>
      <c r="O11" s="52"/>
      <c r="P11" s="52"/>
      <c r="Q11" s="52"/>
      <c r="R11" s="53"/>
      <c r="S11" s="28"/>
      <c r="V11" s="28"/>
    </row>
    <row r="12" spans="1:19" ht="25.5" customHeight="1">
      <c r="A12" s="54">
        <f>'作業用'!J13</f>
      </c>
      <c r="B12" s="56">
        <f>'作業用'!H13</f>
      </c>
      <c r="C12" s="57"/>
      <c r="D12" s="57"/>
      <c r="E12" s="58"/>
      <c r="F12" s="29"/>
      <c r="G12" s="59"/>
      <c r="H12" s="60"/>
      <c r="I12" s="60"/>
      <c r="J12" s="60"/>
      <c r="K12" s="60"/>
      <c r="L12" s="61"/>
      <c r="M12" s="62"/>
      <c r="N12" s="63"/>
      <c r="O12" s="63"/>
      <c r="P12" s="63"/>
      <c r="Q12" s="63"/>
      <c r="R12" s="64"/>
      <c r="S12" s="28"/>
    </row>
    <row r="13" spans="1:19" ht="25.5" customHeight="1">
      <c r="A13" s="55"/>
      <c r="B13" s="65">
        <f>'作業用'!I13</f>
      </c>
      <c r="C13" s="66"/>
      <c r="D13" s="66"/>
      <c r="E13" s="67"/>
      <c r="F13" s="30"/>
      <c r="G13" s="68"/>
      <c r="H13" s="69"/>
      <c r="I13" s="69"/>
      <c r="J13" s="69"/>
      <c r="K13" s="69"/>
      <c r="L13" s="70"/>
      <c r="M13" s="71"/>
      <c r="N13" s="72"/>
      <c r="O13" s="72"/>
      <c r="P13" s="72"/>
      <c r="Q13" s="72"/>
      <c r="R13" s="73"/>
      <c r="S13" s="28"/>
    </row>
    <row r="14" spans="1:19" ht="25.5" customHeight="1">
      <c r="A14" s="54">
        <f>'作業用'!J14</f>
      </c>
      <c r="B14" s="56">
        <f>'作業用'!H14</f>
      </c>
      <c r="C14" s="57"/>
      <c r="D14" s="57"/>
      <c r="E14" s="58"/>
      <c r="F14" s="29"/>
      <c r="G14" s="59"/>
      <c r="H14" s="60"/>
      <c r="I14" s="60"/>
      <c r="J14" s="60"/>
      <c r="K14" s="60"/>
      <c r="L14" s="61"/>
      <c r="M14" s="62"/>
      <c r="N14" s="63"/>
      <c r="O14" s="63"/>
      <c r="P14" s="63"/>
      <c r="Q14" s="63"/>
      <c r="R14" s="64"/>
      <c r="S14" s="28"/>
    </row>
    <row r="15" spans="1:19" ht="25.5" customHeight="1">
      <c r="A15" s="55"/>
      <c r="B15" s="65">
        <f>'作業用'!I14</f>
      </c>
      <c r="C15" s="66"/>
      <c r="D15" s="66"/>
      <c r="E15" s="67"/>
      <c r="F15" s="30"/>
      <c r="G15" s="68"/>
      <c r="H15" s="69"/>
      <c r="I15" s="69"/>
      <c r="J15" s="69"/>
      <c r="K15" s="69"/>
      <c r="L15" s="70"/>
      <c r="M15" s="71"/>
      <c r="N15" s="72"/>
      <c r="O15" s="72"/>
      <c r="P15" s="72"/>
      <c r="Q15" s="72"/>
      <c r="R15" s="73"/>
      <c r="S15" s="28"/>
    </row>
    <row r="16" spans="1:19" ht="25.5" customHeight="1">
      <c r="A16" s="54">
        <f>'作業用'!J15</f>
      </c>
      <c r="B16" s="56">
        <f>'作業用'!H15</f>
      </c>
      <c r="C16" s="57"/>
      <c r="D16" s="57"/>
      <c r="E16" s="58"/>
      <c r="F16" s="29"/>
      <c r="G16" s="59"/>
      <c r="H16" s="60"/>
      <c r="I16" s="60"/>
      <c r="J16" s="60"/>
      <c r="K16" s="60"/>
      <c r="L16" s="61"/>
      <c r="M16" s="62"/>
      <c r="N16" s="63"/>
      <c r="O16" s="63"/>
      <c r="P16" s="63"/>
      <c r="Q16" s="63"/>
      <c r="R16" s="64"/>
      <c r="S16" s="28"/>
    </row>
    <row r="17" spans="1:19" ht="25.5" customHeight="1">
      <c r="A17" s="55"/>
      <c r="B17" s="65">
        <f>'作業用'!I15</f>
      </c>
      <c r="C17" s="66"/>
      <c r="D17" s="66"/>
      <c r="E17" s="67"/>
      <c r="F17" s="30"/>
      <c r="G17" s="68"/>
      <c r="H17" s="69"/>
      <c r="I17" s="69"/>
      <c r="J17" s="69"/>
      <c r="K17" s="69"/>
      <c r="L17" s="70"/>
      <c r="M17" s="71"/>
      <c r="N17" s="72"/>
      <c r="O17" s="72"/>
      <c r="P17" s="72"/>
      <c r="Q17" s="72"/>
      <c r="R17" s="73"/>
      <c r="S17" s="28"/>
    </row>
    <row r="18" spans="1:19" ht="25.5" customHeight="1">
      <c r="A18" s="54">
        <f>'作業用'!J16</f>
      </c>
      <c r="B18" s="56">
        <f>'作業用'!H16</f>
      </c>
      <c r="C18" s="57"/>
      <c r="D18" s="57"/>
      <c r="E18" s="58"/>
      <c r="F18" s="29"/>
      <c r="G18" s="59"/>
      <c r="H18" s="60"/>
      <c r="I18" s="60"/>
      <c r="J18" s="60"/>
      <c r="K18" s="60"/>
      <c r="L18" s="61"/>
      <c r="M18" s="62"/>
      <c r="N18" s="63"/>
      <c r="O18" s="63"/>
      <c r="P18" s="63"/>
      <c r="Q18" s="63"/>
      <c r="R18" s="64"/>
      <c r="S18" s="28"/>
    </row>
    <row r="19" spans="1:19" ht="25.5" customHeight="1">
      <c r="A19" s="55"/>
      <c r="B19" s="65">
        <f>'作業用'!I16</f>
      </c>
      <c r="C19" s="66"/>
      <c r="D19" s="66"/>
      <c r="E19" s="67"/>
      <c r="F19" s="30"/>
      <c r="G19" s="68"/>
      <c r="H19" s="69"/>
      <c r="I19" s="69"/>
      <c r="J19" s="69"/>
      <c r="K19" s="69"/>
      <c r="L19" s="70"/>
      <c r="M19" s="71"/>
      <c r="N19" s="72"/>
      <c r="O19" s="72"/>
      <c r="P19" s="72"/>
      <c r="Q19" s="72"/>
      <c r="R19" s="73"/>
      <c r="S19" s="28"/>
    </row>
    <row r="20" spans="1:19" ht="25.5" customHeight="1">
      <c r="A20" s="54">
        <f>'作業用'!J17</f>
      </c>
      <c r="B20" s="56">
        <f>'作業用'!H17</f>
      </c>
      <c r="C20" s="57"/>
      <c r="D20" s="57"/>
      <c r="E20" s="58"/>
      <c r="F20" s="29"/>
      <c r="G20" s="59"/>
      <c r="H20" s="60"/>
      <c r="I20" s="60"/>
      <c r="J20" s="60"/>
      <c r="K20" s="60"/>
      <c r="L20" s="61"/>
      <c r="M20" s="62"/>
      <c r="N20" s="63"/>
      <c r="O20" s="63"/>
      <c r="P20" s="63"/>
      <c r="Q20" s="63"/>
      <c r="R20" s="64"/>
      <c r="S20" s="28"/>
    </row>
    <row r="21" spans="1:19" ht="25.5" customHeight="1">
      <c r="A21" s="55"/>
      <c r="B21" s="65">
        <f>'作業用'!I17</f>
      </c>
      <c r="C21" s="66"/>
      <c r="D21" s="66"/>
      <c r="E21" s="67"/>
      <c r="F21" s="30"/>
      <c r="G21" s="68"/>
      <c r="H21" s="69"/>
      <c r="I21" s="69"/>
      <c r="J21" s="69"/>
      <c r="K21" s="69"/>
      <c r="L21" s="70"/>
      <c r="M21" s="71"/>
      <c r="N21" s="72"/>
      <c r="O21" s="72"/>
      <c r="P21" s="72"/>
      <c r="Q21" s="72"/>
      <c r="R21" s="73"/>
      <c r="S21" s="28"/>
    </row>
    <row r="22" spans="1:19" ht="25.5" customHeight="1">
      <c r="A22" s="54">
        <f>'作業用'!J18</f>
      </c>
      <c r="B22" s="56">
        <f>'作業用'!H18</f>
      </c>
      <c r="C22" s="57"/>
      <c r="D22" s="57"/>
      <c r="E22" s="58"/>
      <c r="F22" s="29"/>
      <c r="G22" s="59"/>
      <c r="H22" s="60"/>
      <c r="I22" s="60"/>
      <c r="J22" s="60"/>
      <c r="K22" s="60"/>
      <c r="L22" s="61"/>
      <c r="M22" s="62"/>
      <c r="N22" s="63"/>
      <c r="O22" s="63"/>
      <c r="P22" s="63"/>
      <c r="Q22" s="63"/>
      <c r="R22" s="64"/>
      <c r="S22" s="28"/>
    </row>
    <row r="23" spans="1:19" ht="25.5" customHeight="1">
      <c r="A23" s="55"/>
      <c r="B23" s="65">
        <f>'作業用'!I18</f>
      </c>
      <c r="C23" s="66"/>
      <c r="D23" s="66"/>
      <c r="E23" s="67"/>
      <c r="F23" s="30"/>
      <c r="G23" s="68"/>
      <c r="H23" s="69"/>
      <c r="I23" s="69"/>
      <c r="J23" s="69"/>
      <c r="K23" s="69"/>
      <c r="L23" s="70"/>
      <c r="M23" s="71"/>
      <c r="N23" s="72"/>
      <c r="O23" s="72"/>
      <c r="P23" s="72"/>
      <c r="Q23" s="72"/>
      <c r="R23" s="73"/>
      <c r="S23" s="28"/>
    </row>
    <row r="24" spans="1:19" ht="25.5" customHeight="1">
      <c r="A24" s="54">
        <f>'作業用'!J19</f>
      </c>
      <c r="B24" s="56">
        <f>'作業用'!H19</f>
      </c>
      <c r="C24" s="57"/>
      <c r="D24" s="57"/>
      <c r="E24" s="58"/>
      <c r="F24" s="29"/>
      <c r="G24" s="59"/>
      <c r="H24" s="60"/>
      <c r="I24" s="60"/>
      <c r="J24" s="60"/>
      <c r="K24" s="60"/>
      <c r="L24" s="61"/>
      <c r="M24" s="62"/>
      <c r="N24" s="63"/>
      <c r="O24" s="63"/>
      <c r="P24" s="63"/>
      <c r="Q24" s="63"/>
      <c r="R24" s="64"/>
      <c r="S24" s="28"/>
    </row>
    <row r="25" spans="1:19" ht="25.5" customHeight="1">
      <c r="A25" s="55"/>
      <c r="B25" s="65">
        <f>'作業用'!I19</f>
      </c>
      <c r="C25" s="66"/>
      <c r="D25" s="66"/>
      <c r="E25" s="67"/>
      <c r="F25" s="30"/>
      <c r="G25" s="68"/>
      <c r="H25" s="69"/>
      <c r="I25" s="69"/>
      <c r="J25" s="69"/>
      <c r="K25" s="69"/>
      <c r="L25" s="70"/>
      <c r="M25" s="71"/>
      <c r="N25" s="72"/>
      <c r="O25" s="72"/>
      <c r="P25" s="72"/>
      <c r="Q25" s="72"/>
      <c r="R25" s="73"/>
      <c r="S25" s="28"/>
    </row>
    <row r="26" spans="1:19" ht="25.5" customHeight="1">
      <c r="A26" s="54">
        <f>'作業用'!J20</f>
      </c>
      <c r="B26" s="56">
        <f>'作業用'!H20</f>
      </c>
      <c r="C26" s="57"/>
      <c r="D26" s="57"/>
      <c r="E26" s="58"/>
      <c r="F26" s="29"/>
      <c r="G26" s="59"/>
      <c r="H26" s="60"/>
      <c r="I26" s="60"/>
      <c r="J26" s="60"/>
      <c r="K26" s="60"/>
      <c r="L26" s="61"/>
      <c r="M26" s="62"/>
      <c r="N26" s="63"/>
      <c r="O26" s="63"/>
      <c r="P26" s="63"/>
      <c r="Q26" s="63"/>
      <c r="R26" s="64"/>
      <c r="S26" s="28"/>
    </row>
    <row r="27" spans="1:19" ht="25.5" customHeight="1">
      <c r="A27" s="55"/>
      <c r="B27" s="65">
        <f>'作業用'!I20</f>
      </c>
      <c r="C27" s="66"/>
      <c r="D27" s="66"/>
      <c r="E27" s="67"/>
      <c r="F27" s="30"/>
      <c r="G27" s="68"/>
      <c r="H27" s="69"/>
      <c r="I27" s="69"/>
      <c r="J27" s="69"/>
      <c r="K27" s="69"/>
      <c r="L27" s="70"/>
      <c r="M27" s="71"/>
      <c r="N27" s="72"/>
      <c r="O27" s="72"/>
      <c r="P27" s="72"/>
      <c r="Q27" s="72"/>
      <c r="R27" s="73"/>
      <c r="S27" s="28"/>
    </row>
    <row r="28" spans="1:19" ht="25.5" customHeight="1">
      <c r="A28" s="54">
        <f>'作業用'!J21</f>
      </c>
      <c r="B28" s="56">
        <f>'作業用'!H21</f>
      </c>
      <c r="C28" s="57"/>
      <c r="D28" s="57"/>
      <c r="E28" s="58"/>
      <c r="F28" s="29"/>
      <c r="G28" s="59"/>
      <c r="H28" s="60"/>
      <c r="I28" s="60"/>
      <c r="J28" s="60"/>
      <c r="K28" s="60"/>
      <c r="L28" s="61"/>
      <c r="M28" s="62"/>
      <c r="N28" s="63"/>
      <c r="O28" s="63"/>
      <c r="P28" s="63"/>
      <c r="Q28" s="63"/>
      <c r="R28" s="64"/>
      <c r="S28" s="28"/>
    </row>
    <row r="29" spans="1:19" ht="25.5" customHeight="1">
      <c r="A29" s="55"/>
      <c r="B29" s="65">
        <f>'作業用'!I21</f>
      </c>
      <c r="C29" s="66"/>
      <c r="D29" s="66"/>
      <c r="E29" s="67"/>
      <c r="F29" s="30"/>
      <c r="G29" s="68"/>
      <c r="H29" s="69"/>
      <c r="I29" s="69"/>
      <c r="J29" s="69"/>
      <c r="K29" s="69"/>
      <c r="L29" s="70"/>
      <c r="M29" s="71"/>
      <c r="N29" s="72"/>
      <c r="O29" s="72"/>
      <c r="P29" s="72"/>
      <c r="Q29" s="72"/>
      <c r="R29" s="73"/>
      <c r="S29" s="28"/>
    </row>
    <row r="30" spans="1:19" ht="25.5" customHeight="1">
      <c r="A30" s="54">
        <f>'作業用'!J22</f>
      </c>
      <c r="B30" s="56">
        <f>'作業用'!H22</f>
      </c>
      <c r="C30" s="57"/>
      <c r="D30" s="57"/>
      <c r="E30" s="58"/>
      <c r="F30" s="29"/>
      <c r="G30" s="59"/>
      <c r="H30" s="60"/>
      <c r="I30" s="60"/>
      <c r="J30" s="60"/>
      <c r="K30" s="60"/>
      <c r="L30" s="61"/>
      <c r="M30" s="62"/>
      <c r="N30" s="63"/>
      <c r="O30" s="63"/>
      <c r="P30" s="63"/>
      <c r="Q30" s="63"/>
      <c r="R30" s="64"/>
      <c r="S30" s="28"/>
    </row>
    <row r="31" spans="1:19" ht="25.5" customHeight="1">
      <c r="A31" s="55"/>
      <c r="B31" s="65">
        <f>'作業用'!I22</f>
      </c>
      <c r="C31" s="66"/>
      <c r="D31" s="66"/>
      <c r="E31" s="67"/>
      <c r="F31" s="30"/>
      <c r="G31" s="68"/>
      <c r="H31" s="69"/>
      <c r="I31" s="69"/>
      <c r="J31" s="69"/>
      <c r="K31" s="69"/>
      <c r="L31" s="70"/>
      <c r="M31" s="71"/>
      <c r="N31" s="72"/>
      <c r="O31" s="72"/>
      <c r="P31" s="72"/>
      <c r="Q31" s="72"/>
      <c r="R31" s="73"/>
      <c r="S31" s="28"/>
    </row>
    <row r="32" spans="1:18" ht="13.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22" ht="19.5" customHeight="1">
      <c r="A33" s="31" t="s">
        <v>29</v>
      </c>
      <c r="B33" s="78" t="s">
        <v>21</v>
      </c>
      <c r="C33" s="78"/>
      <c r="D33" s="78"/>
      <c r="E33" s="78" t="s">
        <v>23</v>
      </c>
      <c r="F33" s="78"/>
      <c r="G33" s="78"/>
      <c r="H33" s="78"/>
      <c r="I33" s="78" t="s">
        <v>25</v>
      </c>
      <c r="J33" s="78"/>
      <c r="K33" s="78"/>
      <c r="L33" s="78"/>
      <c r="M33" s="78" t="s">
        <v>27</v>
      </c>
      <c r="N33" s="78"/>
      <c r="O33" s="78"/>
      <c r="P33" s="78" t="s">
        <v>45</v>
      </c>
      <c r="Q33" s="78"/>
      <c r="R33" s="78"/>
      <c r="S33" s="28"/>
      <c r="U33" s="28"/>
      <c r="V33" s="28"/>
    </row>
    <row r="34" spans="1:22" ht="30.75" customHeight="1">
      <c r="A34" s="31" t="s">
        <v>46</v>
      </c>
      <c r="B34" s="84">
        <f>IF(A12&lt;&gt;"",COUNTIF(A12:A31,B33)+'女子申込み(1)'!B34:D34,"")</f>
      </c>
      <c r="C34" s="84"/>
      <c r="D34" s="84"/>
      <c r="E34" s="84">
        <f>IF(A12&lt;&gt;"",COUNTIF(A12:A31,E33)+'女子申込み(1)'!E34:H34,"")</f>
      </c>
      <c r="F34" s="84"/>
      <c r="G34" s="84"/>
      <c r="H34" s="84"/>
      <c r="I34" s="84">
        <f>IF(A12&lt;&gt;"",(COUNTIF(A12:A31,I33)+'女子申込み(1)'!I34:L34),"")</f>
      </c>
      <c r="J34" s="84"/>
      <c r="K34" s="84"/>
      <c r="L34" s="84"/>
      <c r="M34" s="84">
        <f>IF(A12&lt;&gt;"",COUNTIF(A12:A31,M33)+'女子申込み(1)'!M34:O34,"")</f>
      </c>
      <c r="N34" s="84"/>
      <c r="O34" s="84"/>
      <c r="P34" s="84">
        <f>SUM(B34:O34)</f>
        <v>0</v>
      </c>
      <c r="Q34" s="84"/>
      <c r="R34" s="84"/>
      <c r="S34" s="28"/>
      <c r="T34" s="77"/>
      <c r="U34" s="77"/>
      <c r="V34" s="77"/>
    </row>
  </sheetData>
  <sheetProtection/>
  <mergeCells count="94">
    <mergeCell ref="T34:V34"/>
    <mergeCell ref="B33:D33"/>
    <mergeCell ref="E33:H33"/>
    <mergeCell ref="I33:L33"/>
    <mergeCell ref="M33:O33"/>
    <mergeCell ref="P33:R33"/>
    <mergeCell ref="B34:D34"/>
    <mergeCell ref="E34:H34"/>
    <mergeCell ref="I34:L34"/>
    <mergeCell ref="M34:O34"/>
    <mergeCell ref="P34:R34"/>
    <mergeCell ref="A30:A31"/>
    <mergeCell ref="B30:E30"/>
    <mergeCell ref="G30:L30"/>
    <mergeCell ref="M30:R30"/>
    <mergeCell ref="B31:E31"/>
    <mergeCell ref="G31:L31"/>
    <mergeCell ref="M31:R31"/>
    <mergeCell ref="A28:A29"/>
    <mergeCell ref="B28:E28"/>
    <mergeCell ref="G28:L28"/>
    <mergeCell ref="M28:R28"/>
    <mergeCell ref="B29:E29"/>
    <mergeCell ref="G29:L29"/>
    <mergeCell ref="M29:R29"/>
    <mergeCell ref="A26:A27"/>
    <mergeCell ref="B26:E26"/>
    <mergeCell ref="G26:L26"/>
    <mergeCell ref="M26:R26"/>
    <mergeCell ref="B27:E27"/>
    <mergeCell ref="G27:L27"/>
    <mergeCell ref="M27:R27"/>
    <mergeCell ref="A24:A25"/>
    <mergeCell ref="B24:E24"/>
    <mergeCell ref="G24:L24"/>
    <mergeCell ref="M24:R24"/>
    <mergeCell ref="B25:E25"/>
    <mergeCell ref="G25:L25"/>
    <mergeCell ref="M25:R25"/>
    <mergeCell ref="A22:A23"/>
    <mergeCell ref="B22:E22"/>
    <mergeCell ref="G22:L22"/>
    <mergeCell ref="M22:R22"/>
    <mergeCell ref="B23:E23"/>
    <mergeCell ref="G23:L23"/>
    <mergeCell ref="M23:R23"/>
    <mergeCell ref="A20:A21"/>
    <mergeCell ref="B20:E20"/>
    <mergeCell ref="G20:L20"/>
    <mergeCell ref="M20:R20"/>
    <mergeCell ref="B21:E21"/>
    <mergeCell ref="G21:L21"/>
    <mergeCell ref="M21:R21"/>
    <mergeCell ref="A18:A19"/>
    <mergeCell ref="B18:E18"/>
    <mergeCell ref="G18:L18"/>
    <mergeCell ref="M18:R18"/>
    <mergeCell ref="B19:E19"/>
    <mergeCell ref="G19:L19"/>
    <mergeCell ref="M19:R19"/>
    <mergeCell ref="A16:A17"/>
    <mergeCell ref="B16:E16"/>
    <mergeCell ref="G16:L16"/>
    <mergeCell ref="M16:R16"/>
    <mergeCell ref="B17:E17"/>
    <mergeCell ref="G17:L17"/>
    <mergeCell ref="M17:R17"/>
    <mergeCell ref="M13:R13"/>
    <mergeCell ref="A14:A15"/>
    <mergeCell ref="B14:E14"/>
    <mergeCell ref="G14:L14"/>
    <mergeCell ref="M14:R14"/>
    <mergeCell ref="B15:E15"/>
    <mergeCell ref="G15:L15"/>
    <mergeCell ref="M15:R15"/>
    <mergeCell ref="A9:D9"/>
    <mergeCell ref="B11:E11"/>
    <mergeCell ref="G11:L11"/>
    <mergeCell ref="M11:R11"/>
    <mergeCell ref="A12:A13"/>
    <mergeCell ref="B12:E12"/>
    <mergeCell ref="G12:L12"/>
    <mergeCell ref="M12:R12"/>
    <mergeCell ref="B13:E13"/>
    <mergeCell ref="G13:L13"/>
    <mergeCell ref="A1:R1"/>
    <mergeCell ref="A3:B3"/>
    <mergeCell ref="D3:Q3"/>
    <mergeCell ref="A4:B4"/>
    <mergeCell ref="C4:G4"/>
    <mergeCell ref="H4:J4"/>
    <mergeCell ref="K4:L4"/>
    <mergeCell ref="M4:P4"/>
    <mergeCell ref="Q4:R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2"/>
  <sheetViews>
    <sheetView zoomScalePageLayoutView="0" workbookViewId="0" topLeftCell="A1">
      <selection activeCell="B3" sqref="B3"/>
    </sheetView>
  </sheetViews>
  <sheetFormatPr defaultColWidth="9.00390625" defaultRowHeight="13.5"/>
  <cols>
    <col min="2" max="3" width="10.25390625" style="0" bestFit="1" customWidth="1"/>
    <col min="8" max="9" width="10.25390625" style="0" bestFit="1" customWidth="1"/>
    <col min="10" max="10" width="7.625" style="0" customWidth="1"/>
  </cols>
  <sheetData>
    <row r="2" spans="1:7" ht="13.5">
      <c r="A2" t="s">
        <v>63</v>
      </c>
      <c r="G2" t="s">
        <v>64</v>
      </c>
    </row>
    <row r="3" spans="1:10" ht="13.5">
      <c r="A3">
        <v>1</v>
      </c>
      <c r="B3" t="str">
        <f>_xlfn.IFERROR(VLOOKUP($A3,'申込書式'!$A$17:$J$36,6,FALSE),"")</f>
        <v>岩槻　浩二</v>
      </c>
      <c r="C3" t="str">
        <f>_xlfn.IFERROR(VLOOKUP($A3,'申込書式'!$A$17:$J$36,8,FALSE),"")</f>
        <v>岩槻　二郎</v>
      </c>
      <c r="D3" t="str">
        <f>_xlfn.IFERROR(VLOOKUP($A3,'申込書式'!$A$17:$J$36,10,FALSE),"")</f>
        <v>Ａ</v>
      </c>
      <c r="G3">
        <v>1</v>
      </c>
      <c r="H3" t="str">
        <f>_xlfn.IFERROR(VLOOKUP($G3,'申込書式'!$B$17:$J$36,5,FALSE),"")</f>
        <v>岩槻　お市</v>
      </c>
      <c r="I3" t="str">
        <f>_xlfn.IFERROR(VLOOKUP($G3,'申込書式'!$B$17:$J$36,7,FALSE),"")</f>
        <v>岩槻　一子</v>
      </c>
      <c r="J3" t="str">
        <f>_xlfn.IFERROR(VLOOKUP($G3,'申込書式'!$B$17:$J$36,9,FALSE),"")</f>
        <v>Ｂ</v>
      </c>
    </row>
    <row r="4" spans="1:10" ht="13.5">
      <c r="A4">
        <v>2</v>
      </c>
      <c r="B4" t="str">
        <f>_xlfn.IFERROR(VLOOKUP($A4,'申込書式'!$A$17:$J$36,6,FALSE),"")</f>
        <v>岩槻　幸三</v>
      </c>
      <c r="C4" t="str">
        <f>_xlfn.IFERROR(VLOOKUP($A4,'申込書式'!$A$17:$J$36,8,FALSE),"")</f>
        <v>岩槻　三郎</v>
      </c>
      <c r="D4" t="str">
        <f>_xlfn.IFERROR(VLOOKUP($A4,'申込書式'!$A$17:$J$36,10,FALSE),"")</f>
        <v>Ｂ</v>
      </c>
      <c r="G4">
        <v>2</v>
      </c>
      <c r="H4">
        <f>_xlfn.IFERROR(VLOOKUP($G4,'申込書式'!$B$17:$J$36,5,FALSE),"")</f>
      </c>
      <c r="I4">
        <f>_xlfn.IFERROR(VLOOKUP($G4,'申込書式'!$B$17:$J$36,7,FALSE),"")</f>
      </c>
      <c r="J4">
        <f>_xlfn.IFERROR(VLOOKUP($G4,'申込書式'!$B$17:$J$36,9,FALSE),"")</f>
      </c>
    </row>
    <row r="5" spans="1:10" ht="13.5">
      <c r="A5">
        <v>3</v>
      </c>
      <c r="B5" t="str">
        <f>_xlfn.IFERROR(VLOOKUP($A5,'申込書式'!$A$17:$J$36,6,FALSE),"")</f>
        <v>岩槻　和司</v>
      </c>
      <c r="C5" t="str">
        <f>_xlfn.IFERROR(VLOOKUP($A5,'申込書式'!$A$17:$J$36,8,FALSE),"")</f>
        <v>岩槻　四郎</v>
      </c>
      <c r="D5" t="str">
        <f>_xlfn.IFERROR(VLOOKUP($A5,'申込書式'!$A$17:$J$36,10,FALSE),"")</f>
        <v>Ｂ</v>
      </c>
      <c r="G5">
        <v>3</v>
      </c>
      <c r="H5">
        <f>_xlfn.IFERROR(VLOOKUP($G5,'申込書式'!$B$17:$J$36,5,FALSE),"")</f>
      </c>
      <c r="I5">
        <f>_xlfn.IFERROR(VLOOKUP($G5,'申込書式'!$B$17:$J$36,7,FALSE),"")</f>
      </c>
      <c r="J5">
        <f>_xlfn.IFERROR(VLOOKUP($G5,'申込書式'!$B$17:$J$36,9,FALSE),"")</f>
      </c>
    </row>
    <row r="6" spans="1:10" ht="13.5">
      <c r="A6">
        <v>4</v>
      </c>
      <c r="B6" t="str">
        <f>_xlfn.IFERROR(VLOOKUP($A6,'申込書式'!$A$17:$J$36,6,FALSE),"")</f>
        <v>岩槻　大吾</v>
      </c>
      <c r="C6" t="str">
        <f>_xlfn.IFERROR(VLOOKUP($A6,'申込書式'!$A$17:$J$36,8,FALSE),"")</f>
        <v>岩槻　五郎</v>
      </c>
      <c r="D6" t="str">
        <f>_xlfn.IFERROR(VLOOKUP($A6,'申込書式'!$A$17:$J$36,10,FALSE),"")</f>
        <v>Ｃ</v>
      </c>
      <c r="G6">
        <v>4</v>
      </c>
      <c r="H6">
        <f>_xlfn.IFERROR(VLOOKUP($G6,'申込書式'!$B$17:$J$36,5,FALSE),"")</f>
      </c>
      <c r="I6">
        <f>_xlfn.IFERROR(VLOOKUP($G6,'申込書式'!$B$17:$J$36,7,FALSE),"")</f>
      </c>
      <c r="J6">
        <f>_xlfn.IFERROR(VLOOKUP($G6,'申込書式'!$B$17:$J$36,9,FALSE),"")</f>
      </c>
    </row>
    <row r="7" spans="1:10" ht="13.5">
      <c r="A7">
        <v>5</v>
      </c>
      <c r="B7" t="str">
        <f>_xlfn.IFERROR(VLOOKUP($A7,'申込書式'!$A$17:$J$36,6,FALSE),"")</f>
        <v>岩槻　権六</v>
      </c>
      <c r="C7" t="str">
        <f>_xlfn.IFERROR(VLOOKUP($A7,'申込書式'!$A$17:$J$36,8,FALSE),"")</f>
        <v>岩槻　六郎</v>
      </c>
      <c r="D7" t="str">
        <f>_xlfn.IFERROR(VLOOKUP($A7,'申込書式'!$A$17:$J$36,10,FALSE),"")</f>
        <v>Ｃ</v>
      </c>
      <c r="G7">
        <v>5</v>
      </c>
      <c r="H7">
        <f>_xlfn.IFERROR(VLOOKUP($G7,'申込書式'!$B$17:$J$36,5,FALSE),"")</f>
      </c>
      <c r="I7">
        <f>_xlfn.IFERROR(VLOOKUP($G7,'申込書式'!$B$17:$J$36,7,FALSE),"")</f>
      </c>
      <c r="J7">
        <f>_xlfn.IFERROR(VLOOKUP($G7,'申込書式'!$B$17:$J$36,9,FALSE),"")</f>
      </c>
    </row>
    <row r="8" spans="1:10" ht="13.5">
      <c r="A8">
        <v>6</v>
      </c>
      <c r="B8" t="str">
        <f>_xlfn.IFERROR(VLOOKUP($A8,'申込書式'!$A$17:$J$36,6,FALSE),"")</f>
        <v>岩槻　弥七</v>
      </c>
      <c r="C8" t="str">
        <f>_xlfn.IFERROR(VLOOKUP($A8,'申込書式'!$A$17:$J$36,8,FALSE),"")</f>
        <v>岩槻　七郎</v>
      </c>
      <c r="D8" t="str">
        <f>_xlfn.IFERROR(VLOOKUP($A8,'申込書式'!$A$17:$J$36,10,FALSE),"")</f>
        <v>Ｄ</v>
      </c>
      <c r="G8">
        <v>6</v>
      </c>
      <c r="H8">
        <f>_xlfn.IFERROR(VLOOKUP($G8,'申込書式'!$B$17:$J$36,5,FALSE),"")</f>
      </c>
      <c r="I8">
        <f>_xlfn.IFERROR(VLOOKUP($G8,'申込書式'!$B$17:$J$36,7,FALSE),"")</f>
      </c>
      <c r="J8">
        <f>_xlfn.IFERROR(VLOOKUP($G8,'申込書式'!$B$17:$J$36,9,FALSE),"")</f>
      </c>
    </row>
    <row r="9" spans="1:10" ht="13.5">
      <c r="A9">
        <v>7</v>
      </c>
      <c r="B9">
        <f>_xlfn.IFERROR(VLOOKUP($A9,'申込書式'!$A$17:$J$36,6,FALSE),"")</f>
      </c>
      <c r="C9">
        <f>_xlfn.IFERROR(VLOOKUP($A9,'申込書式'!$A$17:$J$36,8,FALSE),"")</f>
      </c>
      <c r="D9">
        <f>_xlfn.IFERROR(VLOOKUP($A9,'申込書式'!$A$17:$J$36,10,FALSE),"")</f>
      </c>
      <c r="G9">
        <v>7</v>
      </c>
      <c r="H9">
        <f>_xlfn.IFERROR(VLOOKUP($G9,'申込書式'!$B$17:$J$36,5,FALSE),"")</f>
      </c>
      <c r="I9">
        <f>_xlfn.IFERROR(VLOOKUP($G9,'申込書式'!$B$17:$J$36,7,FALSE),"")</f>
      </c>
      <c r="J9">
        <f>_xlfn.IFERROR(VLOOKUP($G9,'申込書式'!$B$17:$J$36,9,FALSE),"")</f>
      </c>
    </row>
    <row r="10" spans="1:10" ht="13.5">
      <c r="A10">
        <v>8</v>
      </c>
      <c r="B10">
        <f>_xlfn.IFERROR(VLOOKUP($A10,'申込書式'!$A$17:$J$36,6,FALSE),"")</f>
      </c>
      <c r="C10">
        <f>_xlfn.IFERROR(VLOOKUP($A10,'申込書式'!$A$17:$J$36,8,FALSE),"")</f>
      </c>
      <c r="D10">
        <f>_xlfn.IFERROR(VLOOKUP($A10,'申込書式'!$A$17:$J$36,10,FALSE),"")</f>
      </c>
      <c r="G10">
        <v>8</v>
      </c>
      <c r="H10">
        <f>_xlfn.IFERROR(VLOOKUP($G10,'申込書式'!$B$17:$J$36,5,FALSE),"")</f>
      </c>
      <c r="I10">
        <f>_xlfn.IFERROR(VLOOKUP($G10,'申込書式'!$B$17:$J$36,7,FALSE),"")</f>
      </c>
      <c r="J10">
        <f>_xlfn.IFERROR(VLOOKUP($G10,'申込書式'!$B$17:$J$36,9,FALSE),"")</f>
      </c>
    </row>
    <row r="11" spans="1:10" ht="13.5">
      <c r="A11">
        <v>9</v>
      </c>
      <c r="B11">
        <f>_xlfn.IFERROR(VLOOKUP($A11,'申込書式'!$A$17:$J$36,6,FALSE),"")</f>
      </c>
      <c r="C11">
        <f>_xlfn.IFERROR(VLOOKUP($A11,'申込書式'!$A$17:$J$36,8,FALSE),"")</f>
      </c>
      <c r="D11">
        <f>_xlfn.IFERROR(VLOOKUP($A11,'申込書式'!$A$17:$J$36,10,FALSE),"")</f>
      </c>
      <c r="G11">
        <v>9</v>
      </c>
      <c r="H11">
        <f>_xlfn.IFERROR(VLOOKUP($G11,'申込書式'!$B$17:$J$36,5,FALSE),"")</f>
      </c>
      <c r="I11">
        <f>_xlfn.IFERROR(VLOOKUP($G11,'申込書式'!$B$17:$J$36,7,FALSE),"")</f>
      </c>
      <c r="J11">
        <f>_xlfn.IFERROR(VLOOKUP($G11,'申込書式'!$B$17:$J$36,9,FALSE),"")</f>
      </c>
    </row>
    <row r="12" spans="1:10" ht="13.5">
      <c r="A12">
        <v>10</v>
      </c>
      <c r="B12">
        <f>_xlfn.IFERROR(VLOOKUP($A12,'申込書式'!$A$17:$J$36,6,FALSE),"")</f>
      </c>
      <c r="C12">
        <f>_xlfn.IFERROR(VLOOKUP($A12,'申込書式'!$A$17:$J$36,8,FALSE),"")</f>
      </c>
      <c r="D12">
        <f>_xlfn.IFERROR(VLOOKUP($A12,'申込書式'!$A$17:$J$36,10,FALSE),"")</f>
      </c>
      <c r="G12">
        <v>10</v>
      </c>
      <c r="H12">
        <f>_xlfn.IFERROR(VLOOKUP($G12,'申込書式'!$B$17:$J$36,5,FALSE),"")</f>
      </c>
      <c r="I12">
        <f>_xlfn.IFERROR(VLOOKUP($G12,'申込書式'!$B$17:$J$36,7,FALSE),"")</f>
      </c>
      <c r="J12">
        <f>_xlfn.IFERROR(VLOOKUP($G12,'申込書式'!$B$17:$J$36,9,FALSE),"")</f>
      </c>
    </row>
    <row r="13" spans="1:10" ht="13.5">
      <c r="A13">
        <v>11</v>
      </c>
      <c r="B13">
        <f>_xlfn.IFERROR(VLOOKUP($A13,'申込書式'!$A$17:$J$36,6,FALSE),"")</f>
      </c>
      <c r="C13">
        <f>_xlfn.IFERROR(VLOOKUP($A13,'申込書式'!$A$17:$J$36,8,FALSE),"")</f>
      </c>
      <c r="D13">
        <f>_xlfn.IFERROR(VLOOKUP($A13,'申込書式'!$A$17:$J$36,10,FALSE),"")</f>
      </c>
      <c r="G13">
        <v>11</v>
      </c>
      <c r="H13">
        <f>_xlfn.IFERROR(VLOOKUP($G13,'申込書式'!$B$17:$J$36,5,FALSE),"")</f>
      </c>
      <c r="I13">
        <f>_xlfn.IFERROR(VLOOKUP($G13,'申込書式'!$B$17:$J$36,7,FALSE),"")</f>
      </c>
      <c r="J13">
        <f>_xlfn.IFERROR(VLOOKUP($G13,'申込書式'!$B$17:$J$36,9,FALSE),"")</f>
      </c>
    </row>
    <row r="14" spans="1:10" ht="13.5">
      <c r="A14">
        <v>12</v>
      </c>
      <c r="B14">
        <f>_xlfn.IFERROR(VLOOKUP($A14,'申込書式'!$A$17:$J$36,6,FALSE),"")</f>
      </c>
      <c r="C14">
        <f>_xlfn.IFERROR(VLOOKUP($A14,'申込書式'!$A$17:$J$36,8,FALSE),"")</f>
      </c>
      <c r="D14">
        <f>_xlfn.IFERROR(VLOOKUP($A14,'申込書式'!$A$17:$J$36,10,FALSE),"")</f>
      </c>
      <c r="G14">
        <v>12</v>
      </c>
      <c r="H14">
        <f>_xlfn.IFERROR(VLOOKUP($G14,'申込書式'!$B$17:$J$36,5,FALSE),"")</f>
      </c>
      <c r="I14">
        <f>_xlfn.IFERROR(VLOOKUP($G14,'申込書式'!$B$17:$J$36,7,FALSE),"")</f>
      </c>
      <c r="J14">
        <f>_xlfn.IFERROR(VLOOKUP($G14,'申込書式'!$B$17:$J$36,9,FALSE),"")</f>
      </c>
    </row>
    <row r="15" spans="1:10" ht="13.5">
      <c r="A15">
        <v>13</v>
      </c>
      <c r="B15">
        <f>_xlfn.IFERROR(VLOOKUP($A15,'申込書式'!$A$17:$J$36,6,FALSE),"")</f>
      </c>
      <c r="C15">
        <f>_xlfn.IFERROR(VLOOKUP($A15,'申込書式'!$A$17:$J$36,8,FALSE),"")</f>
      </c>
      <c r="D15">
        <f>_xlfn.IFERROR(VLOOKUP($A15,'申込書式'!$A$17:$J$36,10,FALSE),"")</f>
      </c>
      <c r="G15">
        <v>13</v>
      </c>
      <c r="H15">
        <f>_xlfn.IFERROR(VLOOKUP($G15,'申込書式'!$B$17:$J$36,5,FALSE),"")</f>
      </c>
      <c r="I15">
        <f>_xlfn.IFERROR(VLOOKUP($G15,'申込書式'!$B$17:$J$36,7,FALSE),"")</f>
      </c>
      <c r="J15">
        <f>_xlfn.IFERROR(VLOOKUP($G15,'申込書式'!$B$17:$J$36,9,FALSE),"")</f>
      </c>
    </row>
    <row r="16" spans="1:10" ht="13.5">
      <c r="A16">
        <v>14</v>
      </c>
      <c r="B16">
        <f>_xlfn.IFERROR(VLOOKUP($A16,'申込書式'!$A$17:$J$36,6,FALSE),"")</f>
      </c>
      <c r="C16">
        <f>_xlfn.IFERROR(VLOOKUP($A16,'申込書式'!$A$17:$J$36,8,FALSE),"")</f>
      </c>
      <c r="D16">
        <f>_xlfn.IFERROR(VLOOKUP($A16,'申込書式'!$A$17:$J$36,10,FALSE),"")</f>
      </c>
      <c r="G16">
        <v>14</v>
      </c>
      <c r="H16">
        <f>_xlfn.IFERROR(VLOOKUP($G16,'申込書式'!$B$17:$J$36,5,FALSE),"")</f>
      </c>
      <c r="I16">
        <f>_xlfn.IFERROR(VLOOKUP($G16,'申込書式'!$B$17:$J$36,7,FALSE),"")</f>
      </c>
      <c r="J16">
        <f>_xlfn.IFERROR(VLOOKUP($G16,'申込書式'!$B$17:$J$36,9,FALSE),"")</f>
      </c>
    </row>
    <row r="17" spans="1:10" ht="13.5">
      <c r="A17">
        <v>15</v>
      </c>
      <c r="B17">
        <f>_xlfn.IFERROR(VLOOKUP($A17,'申込書式'!$A$17:$J$36,6,FALSE),"")</f>
      </c>
      <c r="C17">
        <f>_xlfn.IFERROR(VLOOKUP($A17,'申込書式'!$A$17:$J$36,8,FALSE),"")</f>
      </c>
      <c r="D17">
        <f>_xlfn.IFERROR(VLOOKUP($A17,'申込書式'!$A$17:$J$36,10,FALSE),"")</f>
      </c>
      <c r="G17">
        <v>15</v>
      </c>
      <c r="H17">
        <f>_xlfn.IFERROR(VLOOKUP($G17,'申込書式'!$B$17:$J$36,5,FALSE),"")</f>
      </c>
      <c r="I17">
        <f>_xlfn.IFERROR(VLOOKUP($G17,'申込書式'!$B$17:$J$36,7,FALSE),"")</f>
      </c>
      <c r="J17">
        <f>_xlfn.IFERROR(VLOOKUP($G17,'申込書式'!$B$17:$J$36,9,FALSE),"")</f>
      </c>
    </row>
    <row r="18" spans="1:10" ht="13.5">
      <c r="A18">
        <v>16</v>
      </c>
      <c r="B18">
        <f>_xlfn.IFERROR(VLOOKUP($A18,'申込書式'!$A$17:$J$36,6,FALSE),"")</f>
      </c>
      <c r="C18">
        <f>_xlfn.IFERROR(VLOOKUP($A18,'申込書式'!$A$17:$J$36,8,FALSE),"")</f>
      </c>
      <c r="D18">
        <f>_xlfn.IFERROR(VLOOKUP($A18,'申込書式'!$A$17:$J$36,10,FALSE),"")</f>
      </c>
      <c r="G18">
        <v>16</v>
      </c>
      <c r="H18">
        <f>_xlfn.IFERROR(VLOOKUP($G18,'申込書式'!$B$17:$J$36,5,FALSE),"")</f>
      </c>
      <c r="I18">
        <f>_xlfn.IFERROR(VLOOKUP($G18,'申込書式'!$B$17:$J$36,7,FALSE),"")</f>
      </c>
      <c r="J18">
        <f>_xlfn.IFERROR(VLOOKUP($G18,'申込書式'!$B$17:$J$36,9,FALSE),"")</f>
      </c>
    </row>
    <row r="19" spans="1:10" ht="13.5">
      <c r="A19">
        <v>17</v>
      </c>
      <c r="B19">
        <f>_xlfn.IFERROR(VLOOKUP($A19,'申込書式'!$A$17:$J$36,6,FALSE),"")</f>
      </c>
      <c r="C19">
        <f>_xlfn.IFERROR(VLOOKUP($A19,'申込書式'!$A$17:$J$36,8,FALSE),"")</f>
      </c>
      <c r="D19">
        <f>_xlfn.IFERROR(VLOOKUP($A19,'申込書式'!$A$17:$J$36,10,FALSE),"")</f>
      </c>
      <c r="G19">
        <v>17</v>
      </c>
      <c r="H19">
        <f>_xlfn.IFERROR(VLOOKUP($G19,'申込書式'!$B$17:$J$36,5,FALSE),"")</f>
      </c>
      <c r="I19">
        <f>_xlfn.IFERROR(VLOOKUP($G19,'申込書式'!$B$17:$J$36,7,FALSE),"")</f>
      </c>
      <c r="J19">
        <f>_xlfn.IFERROR(VLOOKUP($G19,'申込書式'!$B$17:$J$36,9,FALSE),"")</f>
      </c>
    </row>
    <row r="20" spans="1:10" ht="13.5">
      <c r="A20">
        <v>18</v>
      </c>
      <c r="B20">
        <f>_xlfn.IFERROR(VLOOKUP($A20,'申込書式'!$A$17:$J$36,6,FALSE),"")</f>
      </c>
      <c r="C20">
        <f>_xlfn.IFERROR(VLOOKUP($A20,'申込書式'!$A$17:$J$36,8,FALSE),"")</f>
      </c>
      <c r="D20">
        <f>_xlfn.IFERROR(VLOOKUP($A20,'申込書式'!$A$17:$J$36,10,FALSE),"")</f>
      </c>
      <c r="G20">
        <v>18</v>
      </c>
      <c r="H20">
        <f>_xlfn.IFERROR(VLOOKUP($G20,'申込書式'!$B$17:$J$36,5,FALSE),"")</f>
      </c>
      <c r="I20">
        <f>_xlfn.IFERROR(VLOOKUP($G20,'申込書式'!$B$17:$J$36,7,FALSE),"")</f>
      </c>
      <c r="J20">
        <f>_xlfn.IFERROR(VLOOKUP($G20,'申込書式'!$B$17:$J$36,9,FALSE),"")</f>
      </c>
    </row>
    <row r="21" spans="1:10" ht="13.5">
      <c r="A21">
        <v>19</v>
      </c>
      <c r="B21">
        <f>_xlfn.IFERROR(VLOOKUP($A21,'申込書式'!$A$17:$J$36,6,FALSE),"")</f>
      </c>
      <c r="C21">
        <f>_xlfn.IFERROR(VLOOKUP($A21,'申込書式'!$A$17:$J$36,8,FALSE),"")</f>
      </c>
      <c r="D21">
        <f>_xlfn.IFERROR(VLOOKUP($A21,'申込書式'!$A$17:$J$36,10,FALSE),"")</f>
      </c>
      <c r="G21">
        <v>19</v>
      </c>
      <c r="H21">
        <f>_xlfn.IFERROR(VLOOKUP($G21,'申込書式'!$B$17:$J$36,5,FALSE),"")</f>
      </c>
      <c r="I21">
        <f>_xlfn.IFERROR(VLOOKUP($G21,'申込書式'!$B$17:$J$36,7,FALSE),"")</f>
      </c>
      <c r="J21">
        <f>_xlfn.IFERROR(VLOOKUP($G21,'申込書式'!$B$17:$J$36,9,FALSE),"")</f>
      </c>
    </row>
    <row r="22" spans="1:10" ht="13.5">
      <c r="A22">
        <v>20</v>
      </c>
      <c r="B22">
        <f>_xlfn.IFERROR(VLOOKUP($A22,'申込書式'!$A$17:$J$36,6,FALSE),"")</f>
      </c>
      <c r="C22">
        <f>_xlfn.IFERROR(VLOOKUP($A22,'申込書式'!$A$17:$J$36,8,FALSE),"")</f>
      </c>
      <c r="D22">
        <f>_xlfn.IFERROR(VLOOKUP($A22,'申込書式'!$A$17:$J$36,10,FALSE),"")</f>
      </c>
      <c r="G22">
        <v>20</v>
      </c>
      <c r="H22">
        <f>_xlfn.IFERROR(VLOOKUP($G22,'申込書式'!$B$17:$J$36,5,FALSE),"")</f>
      </c>
      <c r="I22">
        <f>_xlfn.IFERROR(VLOOKUP($G22,'申込書式'!$B$17:$J$36,7,FALSE),"")</f>
      </c>
      <c r="J22">
        <f>_xlfn.IFERROR(VLOOKUP($G22,'申込書式'!$B$17:$J$36,9,FALSE),"")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電子機械科</dc:creator>
  <cp:keywords/>
  <dc:description/>
  <cp:lastModifiedBy>埼玉県教育委員会</cp:lastModifiedBy>
  <cp:lastPrinted>2014-11-10T13:19:21Z</cp:lastPrinted>
  <dcterms:created xsi:type="dcterms:W3CDTF">2008-03-04T07:00:01Z</dcterms:created>
  <dcterms:modified xsi:type="dcterms:W3CDTF">2014-11-10T13:19:33Z</dcterms:modified>
  <cp:category/>
  <cp:version/>
  <cp:contentType/>
  <cp:contentStatus/>
</cp:coreProperties>
</file>